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lg\水道部\上水道課\課内\☆02料金担当\経営比較分析表\R5年度決算\回答　\"/>
    </mc:Choice>
  </mc:AlternateContent>
  <xr:revisionPtr revIDLastSave="0" documentId="13_ncr:1_{EABC6753-D7A3-473D-A93F-F4A45916F2E2}" xr6:coauthVersionLast="47" xr6:coauthVersionMax="47" xr10:uidLastSave="{00000000-0000-0000-0000-000000000000}"/>
  <workbookProtection workbookAlgorithmName="SHA-512" workbookHashValue="MxD6d2LWesd/2Ds4xyG1d34NRA+mMPTW/9erlDUVkUEip3qTGU6UFqwcamCGqaGB1v21Jscv3OIffdVegBM4wA==" workbookSaltValue="dg+gmGG8WDuYsKSuZrLqX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E85" i="4"/>
  <c r="BB10" i="4"/>
  <c r="AT10" i="4"/>
  <c r="W10" i="4"/>
  <c r="I10" i="4"/>
  <c r="B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<sst xmlns="http://schemas.openxmlformats.org/spreadsheetml/2006/main" count="228" uniqueCount="112">
  <si>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</si>
  <si>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</si>
  <si>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</si>
  <si>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</si>
  <si>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</si>
  <si>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</si>
  <si>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</si>
  <si>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</si>
  <si>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</si>
  <si>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</si>
  <si>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</si>
  <si>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</si>
  <si>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</si>
  <si>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</si>
  <si>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</si>
  <si>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</si>
  <si>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</si>
  <si>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</si>
  <si>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</si>
  <si>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</si>
  <si>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</si>
  <si>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</si>
  <si>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</si>
  <si>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</si>
  <si>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</si>
  <si>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</si>
  <si>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</si>
  <si>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</si>
  <si>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</si>
  <si>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</si>
  <si>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</si>
  <si>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</si>
  <si>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</si>
  <si>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</si>
  <si>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</si>
  <si>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</si>
  <si>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</si>
  <si>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</si>
  <si>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</si>
  <si>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</si>
  <si>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</si>
  <si>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</si>
  <si>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</si>
  <si>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</si>
  <si>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</si>
  <si>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</si>
  <si>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</si>
  <si>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</si>
  <si>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</si>
  <si>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</si>
  <si>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</si>
  <si>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</si>
  <si>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</si>
  <si>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</si>
  <si>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</si>
  <si>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</si>
  <si>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</si>
  <si>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</si>
  <si>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</si>
  <si>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</si>
  <si>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</si>
  <si>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</si>
  <si>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</si>
  <si>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</si>
  <si>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</si>
  <si>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</si>
  <si>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</si>
  <si>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</si>
  <si>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</si>
  <si>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</si>
  <si>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</si>
  <si>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</si>
  <si>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</si>
  <si>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</si>
  <si>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</si>
  <si>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</si>
  <si>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</si>
  <si>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</si>
  <si>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</si>
  <si>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</si>
  <si>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</si>
  <si>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</si>
  <si>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</si>
  <si>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</si>
  <si>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</si>
  <si>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</si>
  <si>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</si>
  <si>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</si>
  <si>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</si>
  <si>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</si>
  <si>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</si>
  <si>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</si>
  <si>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</si>
  <si>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</si>
  <si>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</si>
  <si>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</si>
  <si>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</si>
  <si>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</si>
  <si>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</si>
  <si>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</si>
  <si>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</si>
  <si>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</si>
  <si>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</si>
  <si>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</si>
  <si>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</si>
  <si>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</si>
  <si>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</si>
  <si>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</si>
  <si>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</si>
  <si>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①有形固定資産減価償却率は年々上昇しており、管路等の布設替え及び改良工事を実施しているものの、償却資産全般の老朽化は進行していることが分かります。
②管路経年化率は、旧土地区画整理事業においてまとめて整備した管が法定耐用年数を経過したことにより急激に上昇しました。この傾向は今後も継続する見込みです。
③管路更新率は、地震対策事業に伴う配水管改良工事および分譲地内布設管の受贈等に伴い新設した配水管が増えたことにより総延長は延びたものの、旧土地区画整理事業区域内における法定耐用年数を経過した老朽管の更新・再構築を面的に取り組んだことにより、更新率が上昇しました。
</t>
    <rPh sb="1" eb="3">
      <t>ユウケイ</t>
    </rPh>
    <rPh sb="3" eb="5">
      <t>コテイ</t>
    </rPh>
    <rPh sb="5" eb="7">
      <t>シサン</t>
    </rPh>
    <rPh sb="7" eb="9">
      <t>ゲンカ</t>
    </rPh>
    <rPh sb="9" eb="11">
      <t>ショウキャク</t>
    </rPh>
    <rPh sb="11" eb="12">
      <t>リツ</t>
    </rPh>
    <rPh sb="13" eb="17">
      <t>ネンネンジョウショウ</t>
    </rPh>
    <rPh sb="67" eb="68">
      <t>ワ</t>
    </rPh>
    <rPh sb="83" eb="84">
      <t>キュウ</t>
    </rPh>
    <rPh sb="84" eb="86">
      <t>トチ</t>
    </rPh>
    <rPh sb="86" eb="88">
      <t>クカク</t>
    </rPh>
    <rPh sb="88" eb="90">
      <t>セイリ</t>
    </rPh>
    <rPh sb="90" eb="92">
      <t>ジギョウ</t>
    </rPh>
    <rPh sb="100" eb="102">
      <t>セイビ</t>
    </rPh>
    <rPh sb="104" eb="105">
      <t>カン</t>
    </rPh>
    <rPh sb="106" eb="108">
      <t>ホウテイ</t>
    </rPh>
    <rPh sb="108" eb="110">
      <t>タイヨウ</t>
    </rPh>
    <rPh sb="110" eb="112">
      <t>ネンスウ</t>
    </rPh>
    <rPh sb="113" eb="115">
      <t>ケイカ</t>
    </rPh>
    <rPh sb="122" eb="124">
      <t>キュウゲキ</t>
    </rPh>
    <rPh sb="125" eb="127">
      <t>ジョウショウ</t>
    </rPh>
    <rPh sb="134" eb="136">
      <t>ケイコウ</t>
    </rPh>
    <rPh sb="137" eb="139">
      <t>コンゴ</t>
    </rPh>
    <rPh sb="140" eb="142">
      <t>ケイゾク</t>
    </rPh>
    <rPh sb="144" eb="146">
      <t>ミコ</t>
    </rPh>
    <rPh sb="159" eb="161">
      <t>ジシン</t>
    </rPh>
    <rPh sb="161" eb="163">
      <t>タイサク</t>
    </rPh>
    <rPh sb="163" eb="165">
      <t>ジギョウ</t>
    </rPh>
    <rPh sb="166" eb="167">
      <t>トモナ</t>
    </rPh>
    <rPh sb="168" eb="171">
      <t>ハイスイカン</t>
    </rPh>
    <rPh sb="171" eb="173">
      <t>カイリョウ</t>
    </rPh>
    <rPh sb="173" eb="175">
      <t>コウジ</t>
    </rPh>
    <rPh sb="181" eb="182">
      <t>ナイ</t>
    </rPh>
    <rPh sb="182" eb="185">
      <t>フセツカン</t>
    </rPh>
    <rPh sb="186" eb="188">
      <t>ジュゾウ</t>
    </rPh>
    <rPh sb="219" eb="220">
      <t>キュウ</t>
    </rPh>
    <rPh sb="220" eb="222">
      <t>トチ</t>
    </rPh>
    <rPh sb="222" eb="224">
      <t>クカク</t>
    </rPh>
    <rPh sb="224" eb="226">
      <t>セイリ</t>
    </rPh>
    <rPh sb="226" eb="228">
      <t>ジギョウ</t>
    </rPh>
    <rPh sb="228" eb="231">
      <t>クイキナイ</t>
    </rPh>
    <rPh sb="235" eb="237">
      <t>ホウテイ</t>
    </rPh>
    <rPh sb="237" eb="239">
      <t>タイヨウ</t>
    </rPh>
    <rPh sb="239" eb="241">
      <t>ネンスウ</t>
    </rPh>
    <rPh sb="242" eb="244">
      <t>ケイカ</t>
    </rPh>
    <rPh sb="246" eb="249">
      <t>ロウキュウカン</t>
    </rPh>
    <rPh sb="250" eb="252">
      <t>コウシン</t>
    </rPh>
    <rPh sb="253" eb="256">
      <t>サイコウチク</t>
    </rPh>
    <rPh sb="257" eb="259">
      <t>メンテキ</t>
    </rPh>
    <rPh sb="271" eb="274">
      <t>コウシンリツ</t>
    </rPh>
    <rPh sb="275" eb="277">
      <t>ジョウショウ</t>
    </rPh>
    <phoneticPr fontId="4"/>
  </si>
  <si>
    <t xml:space="preserve">①経常収支比率は、100％以上で収益で費用が賄えていることを示しています。令和５年度はシステム関連費用が増加したため、前年度と比較して低下しています。
②累積欠損金比率は、累積欠損金が発生していないため０％です。
③流動比率は、100％以上のため当面の支払い能力は問題はありません。
④企業債残高対給水収益比率は、令和５年度に地震対策事業のために借入を行ったため、上昇に転じています。今後も地震対策を優先的に行う計画であり、借入額は増加する予定です。
⑤料金回収率は、100％を下回っている年度は水道料金のうち基本料金を減免したためであり、令和５年度は実施していないため100％を超えています。①経常収支比率と同様に、システム関連費用の増加により令和３年度と比較して低下しています。
⑥給水原価は、経費節減の努力等により継続して低く抑えられていますが、年間総有収水量が減少し費用が増加したため増加しました。
⑦施設利用率と⑧有収率は、全国平均値、類似団体平均値と比べて高い数値であり、このことから効率的に施設を利用できていることが分かります。しかし、⑦施設利用率は、一日平均配水量が減少していることから徐々に低下しています。また、⑧有収率が低下している原因は、管路の老朽化に伴う漏水の増加や老朽管の更新を計画的に行ったことによる洗管水量の増加が一因と考えられます。
</t>
    <rPh sb="37" eb="39">
      <t>レイワ</t>
    </rPh>
    <rPh sb="40" eb="42">
      <t>ネンド</t>
    </rPh>
    <rPh sb="47" eb="51">
      <t>カンレンヒヨウ</t>
    </rPh>
    <rPh sb="52" eb="54">
      <t>ゾウカ</t>
    </rPh>
    <rPh sb="59" eb="62">
      <t>ゼンネンド</t>
    </rPh>
    <rPh sb="63" eb="65">
      <t>ヒカク</t>
    </rPh>
    <rPh sb="67" eb="69">
      <t>テイカ</t>
    </rPh>
    <rPh sb="176" eb="177">
      <t>オコナ</t>
    </rPh>
    <rPh sb="192" eb="194">
      <t>コンゴ</t>
    </rPh>
    <rPh sb="206" eb="208">
      <t>ケイカク</t>
    </rPh>
    <rPh sb="220" eb="222">
      <t>ヨテイ</t>
    </rPh>
    <rPh sb="245" eb="247">
      <t>ネンド</t>
    </rPh>
    <rPh sb="270" eb="272">
      <t>レイワ</t>
    </rPh>
    <rPh sb="273" eb="275">
      <t>ネンド</t>
    </rPh>
    <rPh sb="276" eb="278">
      <t>ジッシ</t>
    </rPh>
    <rPh sb="290" eb="291">
      <t>コ</t>
    </rPh>
    <rPh sb="298" eb="304">
      <t>ケイジョウシュウシヒリツ</t>
    </rPh>
    <rPh sb="305" eb="307">
      <t>ドウヨウ</t>
    </rPh>
    <rPh sb="313" eb="317">
      <t>カンレンヒヨウ</t>
    </rPh>
    <rPh sb="318" eb="320">
      <t>ゾウカ</t>
    </rPh>
    <rPh sb="329" eb="331">
      <t>ヒカク</t>
    </rPh>
    <rPh sb="333" eb="335">
      <t>テイカ</t>
    </rPh>
    <rPh sb="376" eb="378">
      <t>ネンカン</t>
    </rPh>
    <rPh sb="378" eb="379">
      <t>ソウ</t>
    </rPh>
    <rPh sb="379" eb="381">
      <t>ユウシュウ</t>
    </rPh>
    <rPh sb="381" eb="383">
      <t>スイリョウ</t>
    </rPh>
    <rPh sb="384" eb="386">
      <t>ゲンショウ</t>
    </rPh>
    <rPh sb="387" eb="389">
      <t>ヒヨウ</t>
    </rPh>
    <rPh sb="390" eb="392">
      <t>ゾウカ</t>
    </rPh>
    <rPh sb="396" eb="398">
      <t>ゾウカ</t>
    </rPh>
    <rPh sb="475" eb="477">
      <t>シセツ</t>
    </rPh>
    <rPh sb="477" eb="480">
      <t>リヨウリツ</t>
    </rPh>
    <rPh sb="483" eb="484">
      <t>ニチ</t>
    </rPh>
    <rPh sb="484" eb="486">
      <t>ヘイキン</t>
    </rPh>
    <rPh sb="486" eb="488">
      <t>ハイスイ</t>
    </rPh>
    <rPh sb="488" eb="489">
      <t>リョウ</t>
    </rPh>
    <rPh sb="490" eb="492">
      <t>ゲンショウ</t>
    </rPh>
    <rPh sb="500" eb="502">
      <t>ジョジョ</t>
    </rPh>
    <rPh sb="503" eb="505">
      <t>テイカ</t>
    </rPh>
    <rPh sb="515" eb="517">
      <t>ユウシュウ</t>
    </rPh>
    <rPh sb="517" eb="518">
      <t>リツ</t>
    </rPh>
    <rPh sb="519" eb="521">
      <t>テイカ</t>
    </rPh>
    <rPh sb="525" eb="527">
      <t>ゲンイン</t>
    </rPh>
    <rPh sb="530" eb="532">
      <t>カンロ</t>
    </rPh>
    <rPh sb="533" eb="536">
      <t>ロウキュウカ</t>
    </rPh>
    <rPh sb="537" eb="538">
      <t>トモナ</t>
    </rPh>
    <rPh sb="539" eb="541">
      <t>ロウスイ</t>
    </rPh>
    <rPh sb="542" eb="544">
      <t>ゾウカ</t>
    </rPh>
    <rPh sb="545" eb="548">
      <t>ロウキュウカン</t>
    </rPh>
    <rPh sb="549" eb="551">
      <t>コウシン</t>
    </rPh>
    <rPh sb="552" eb="555">
      <t>ケイカクテキ</t>
    </rPh>
    <rPh sb="556" eb="557">
      <t>オコナ</t>
    </rPh>
    <rPh sb="564" eb="566">
      <t>センカン</t>
    </rPh>
    <rPh sb="566" eb="568">
      <t>スイリョウ</t>
    </rPh>
    <rPh sb="569" eb="571">
      <t>ゾウカ</t>
    </rPh>
    <phoneticPr fontId="4"/>
  </si>
  <si>
    <t>１．の分析から、経営の健全性と効率性は当面の問題はないことが分かります。①経常収支比率等に影響を与えたシステム関連費用の増加は令和６年度以降も継続するものではありませんが、半田市の水道は県営水道から100％を受水しており、値上げが経営に大きく影響を与えます。令和６年10月に第１段階の値上げが実施され、令和８年度に第２段階の値上げが予定されており、受水費が増加する見込みのため、経営が悪化する可能性があります。
また、２．の分析から水道施設の更新の必要性が高いことが分かります。旧土地区画整理事業区域を中心に、老朽管更新を進めていく予定としていますが、今後は水道施設の老朽度や経営状況等を勘案し、整備方針の取捨選択を検討する必要があります。
令和２年度策定の半田市新水道ビジョンに掲げている「安心安全な水を安定的に供給する」という理念実現のために、さらなる費用削減と安定的な収益の確保が必要であり、引き続き検討を進めてまいります。</t>
    <rPh sb="3" eb="5">
      <t>ブンセキ</t>
    </rPh>
    <rPh sb="8" eb="10">
      <t>ケイエイ</t>
    </rPh>
    <rPh sb="11" eb="14">
      <t>ケンゼンセイ</t>
    </rPh>
    <rPh sb="15" eb="18">
      <t>コウリツセイ</t>
    </rPh>
    <rPh sb="19" eb="21">
      <t>トウメン</t>
    </rPh>
    <rPh sb="22" eb="24">
      <t>モンダイ</t>
    </rPh>
    <rPh sb="30" eb="31">
      <t>ワ</t>
    </rPh>
    <rPh sb="37" eb="43">
      <t>ケイジョウシュウシヒリツ</t>
    </rPh>
    <rPh sb="43" eb="44">
      <t>トウ</t>
    </rPh>
    <rPh sb="45" eb="47">
      <t>エイキョウ</t>
    </rPh>
    <rPh sb="48" eb="49">
      <t>アタ</t>
    </rPh>
    <rPh sb="55" eb="59">
      <t>カンレンヒヨウ</t>
    </rPh>
    <rPh sb="60" eb="62">
      <t>ゾウカ</t>
    </rPh>
    <rPh sb="63" eb="65">
      <t>レイワ</t>
    </rPh>
    <rPh sb="66" eb="68">
      <t>ネンド</t>
    </rPh>
    <rPh sb="68" eb="70">
      <t>イコウ</t>
    </rPh>
    <rPh sb="71" eb="73">
      <t>ケイゾク</t>
    </rPh>
    <rPh sb="86" eb="89">
      <t>ハンダシ</t>
    </rPh>
    <rPh sb="93" eb="97">
      <t>ケンエイスイドウ</t>
    </rPh>
    <rPh sb="104" eb="106">
      <t>ジュスイ</t>
    </rPh>
    <rPh sb="111" eb="113">
      <t>ネア</t>
    </rPh>
    <rPh sb="115" eb="117">
      <t>ケイエイ</t>
    </rPh>
    <rPh sb="118" eb="119">
      <t>オオ</t>
    </rPh>
    <rPh sb="121" eb="123">
      <t>エイキョウ</t>
    </rPh>
    <rPh sb="124" eb="125">
      <t>アタ</t>
    </rPh>
    <rPh sb="129" eb="131">
      <t>レイワ</t>
    </rPh>
    <rPh sb="132" eb="133">
      <t>ネン</t>
    </rPh>
    <rPh sb="135" eb="136">
      <t>ガツ</t>
    </rPh>
    <rPh sb="137" eb="138">
      <t>ダイ</t>
    </rPh>
    <rPh sb="139" eb="141">
      <t>ダンカイ</t>
    </rPh>
    <rPh sb="142" eb="144">
      <t>ネア</t>
    </rPh>
    <rPh sb="146" eb="148">
      <t>ジッシ</t>
    </rPh>
    <rPh sb="151" eb="153">
      <t>レイワ</t>
    </rPh>
    <rPh sb="154" eb="156">
      <t>ネンド</t>
    </rPh>
    <rPh sb="157" eb="158">
      <t>ダイ</t>
    </rPh>
    <rPh sb="159" eb="161">
      <t>ダンカイ</t>
    </rPh>
    <rPh sb="162" eb="164">
      <t>ネア</t>
    </rPh>
    <rPh sb="166" eb="168">
      <t>ヨテイ</t>
    </rPh>
    <rPh sb="174" eb="177">
      <t>ジュスイヒ</t>
    </rPh>
    <rPh sb="178" eb="180">
      <t>ゾウカ</t>
    </rPh>
    <rPh sb="182" eb="184">
      <t>ミコ</t>
    </rPh>
    <rPh sb="189" eb="191">
      <t>ケイエイ</t>
    </rPh>
    <rPh sb="192" eb="194">
      <t>アッカ</t>
    </rPh>
    <rPh sb="196" eb="199">
      <t>カノウセイ</t>
    </rPh>
    <rPh sb="212" eb="214">
      <t>ブンセキ</t>
    </rPh>
    <rPh sb="216" eb="218">
      <t>スイドウ</t>
    </rPh>
    <rPh sb="218" eb="220">
      <t>シセツ</t>
    </rPh>
    <rPh sb="221" eb="223">
      <t>コウシン</t>
    </rPh>
    <rPh sb="224" eb="227">
      <t>ヒツヨウセイ</t>
    </rPh>
    <rPh sb="228" eb="229">
      <t>タカ</t>
    </rPh>
    <rPh sb="232" eb="233">
      <t>シン</t>
    </rPh>
    <rPh sb="233" eb="235">
      <t>スイドウ</t>
    </rPh>
    <rPh sb="240" eb="241">
      <t>カカ</t>
    </rPh>
    <rPh sb="246" eb="248">
      <t>アンシン</t>
    </rPh>
    <rPh sb="248" eb="250">
      <t>クイキ</t>
    </rPh>
    <rPh sb="251" eb="252">
      <t>ミズ</t>
    </rPh>
    <rPh sb="253" eb="256">
      <t>アンテイテキ</t>
    </rPh>
    <rPh sb="257" eb="259">
      <t>キョウキュウ</t>
    </rPh>
    <rPh sb="276" eb="278">
      <t>コンゴ</t>
    </rPh>
    <rPh sb="279" eb="281">
      <t>スイドウ</t>
    </rPh>
    <rPh sb="281" eb="283">
      <t>シセツ</t>
    </rPh>
    <rPh sb="284" eb="287">
      <t>ロウキュウド</t>
    </rPh>
    <rPh sb="288" eb="292">
      <t>ケイエイジョウキョウ</t>
    </rPh>
    <rPh sb="292" eb="293">
      <t>トウ</t>
    </rPh>
    <rPh sb="294" eb="296">
      <t>カンアン</t>
    </rPh>
    <rPh sb="298" eb="300">
      <t>セイビ</t>
    </rPh>
    <rPh sb="300" eb="302">
      <t>ホウシン</t>
    </rPh>
    <rPh sb="303" eb="305">
      <t>シュシャ</t>
    </rPh>
    <rPh sb="305" eb="307">
      <t>センタク</t>
    </rPh>
    <rPh sb="308" eb="310">
      <t>ケントウ</t>
    </rPh>
    <rPh sb="312" eb="314">
      <t>ヒツヨウ</t>
    </rPh>
    <rPh sb="320" eb="322">
      <t>チャクジツ</t>
    </rPh>
    <rPh sb="323" eb="325">
      <t>ケンゼン</t>
    </rPh>
    <rPh sb="325" eb="327">
      <t>ケイエイ</t>
    </rPh>
    <rPh sb="328" eb="330">
      <t>ケイゾク</t>
    </rPh>
    <rPh sb="337" eb="339">
      <t>トリクミ</t>
    </rPh>
    <rPh sb="340" eb="342">
      <t>ジッコウ</t>
    </rPh>
    <rPh sb="378" eb="382">
      <t>ヒヨウサクゲン</t>
    </rPh>
    <rPh sb="383" eb="386">
      <t>アンテイテキ</t>
    </rPh>
    <rPh sb="387" eb="389">
      <t>シュウエキ</t>
    </rPh>
    <rPh sb="390" eb="392">
      <t>カクホ</t>
    </rPh>
    <rPh sb="393" eb="395">
      <t>ヒツヨウ</t>
    </rPh>
    <rPh sb="399" eb="400">
      <t>ヒ</t>
    </rPh>
    <rPh sb="401" eb="402">
      <t>ツヅ</t>
    </rPh>
    <rPh sb="403" eb="405">
      <t>ケントウ</t>
    </rPh>
    <rPh sb="406" eb="4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</si>
</sst>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0.23</c:v>
                </c:pt>
                <c:pt idx="2">
                  <c:v>0.2</c:v>
                </c:pt>
                <c:pt idx="3">
                  <c:v>0.3</c:v>
                </c:pt>
                <c:pt idx="4">
                  <c:v>0.57999999999999996</c:v>
                </c:pt>
              </c:numCache>
            </c:numRef>
          </c:val>
          <c:extLst>
            <c:ext xmlns:c16="http://schemas.microsoft.com/office/drawing/2014/chart" uri="{C3380CC4-5D6E-409C-BE32-E72D297353CC}">
              <c16:uniqueId val="{00000000-67D6-4159-A599-9EBD695FC1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7D6-4159-A599-9EBD695FC1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77.11</c:v>
                </c:pt>
                <c:pt idx="1">
                  <c:v>78.56</c:v>
                </c:pt>
                <c:pt idx="2">
                  <c:v>77.75</c:v>
                </c:pt>
                <c:pt idx="3">
                  <c:v>76.77</c:v>
                </c:pt>
                <c:pt idx="4">
                  <c:v>75.88</c:v>
                </c:pt>
              </c:numCache>
            </c:numRef>
          </c:val>
          <c:extLst>
            <c:ext xmlns:c16="http://schemas.microsoft.com/office/drawing/2014/chart" uri="{C3380CC4-5D6E-409C-BE32-E72D297353CC}">
              <c16:uniqueId val="{00000000-33CA-44E3-B01A-757404FF74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3CA-44E3-B01A-757404FF74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93.48</c:v>
                </c:pt>
                <c:pt idx="1">
                  <c:v>93.48</c:v>
                </c:pt>
                <c:pt idx="2">
                  <c:v>93.18</c:v>
                </c:pt>
                <c:pt idx="3">
                  <c:v>92.81</c:v>
                </c:pt>
                <c:pt idx="4">
                  <c:v>91.83</c:v>
                </c:pt>
              </c:numCache>
            </c:numRef>
          </c:val>
          <c:extLst>
            <c:ext xmlns:c16="http://schemas.microsoft.com/office/drawing/2014/chart" uri="{C3380CC4-5D6E-409C-BE32-E72D297353CC}">
              <c16:uniqueId val="{00000000-3C47-49F7-8868-C530799255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C47-49F7-8868-C530799255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117.06</c:v>
                </c:pt>
                <c:pt idx="1">
                  <c:v>115.41</c:v>
                </c:pt>
                <c:pt idx="2">
                  <c:v>114.32</c:v>
                </c:pt>
                <c:pt idx="3">
                  <c:v>114.21</c:v>
                </c:pt>
                <c:pt idx="4">
                  <c:v>108.99</c:v>
                </c:pt>
              </c:numCache>
            </c:numRef>
          </c:val>
          <c:extLst>
            <c:ext xmlns:c16="http://schemas.microsoft.com/office/drawing/2014/chart" uri="{C3380CC4-5D6E-409C-BE32-E72D297353CC}">
              <c16:uniqueId val="{00000000-37CD-4C3E-9A0C-89042682A4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37CD-4C3E-9A0C-89042682A4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48.11</c:v>
                </c:pt>
                <c:pt idx="1">
                  <c:v>49.2</c:v>
                </c:pt>
                <c:pt idx="2">
                  <c:v>50.46</c:v>
                </c:pt>
                <c:pt idx="3">
                  <c:v>51.2</c:v>
                </c:pt>
                <c:pt idx="4">
                  <c:v>51.64</c:v>
                </c:pt>
              </c:numCache>
            </c:numRef>
          </c:val>
          <c:extLst>
            <c:ext xmlns:c16="http://schemas.microsoft.com/office/drawing/2014/chart" uri="{C3380CC4-5D6E-409C-BE32-E72D297353CC}">
              <c16:uniqueId val="{00000000-BD6F-48DA-B090-3296E973F6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BD6F-48DA-B090-3296E973F6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5.91</c:v>
                </c:pt>
                <c:pt idx="1">
                  <c:v>7.88</c:v>
                </c:pt>
                <c:pt idx="2">
                  <c:v>9.2799999999999994</c:v>
                </c:pt>
                <c:pt idx="3">
                  <c:v>12.22</c:v>
                </c:pt>
                <c:pt idx="4">
                  <c:v>14.98</c:v>
                </c:pt>
              </c:numCache>
            </c:numRef>
          </c:val>
          <c:extLst>
            <c:ext xmlns:c16="http://schemas.microsoft.com/office/drawing/2014/chart" uri="{C3380CC4-5D6E-409C-BE32-E72D297353CC}">
              <c16:uniqueId val="{00000000-46E6-4273-88D4-1657498155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46E6-4273-88D4-1657498155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2B-49E9-B203-FFCCB1950F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A42B-49E9-B203-FFCCB1950F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282.64</c:v>
                </c:pt>
                <c:pt idx="1">
                  <c:v>322.98</c:v>
                </c:pt>
                <c:pt idx="2">
                  <c:v>344.11</c:v>
                </c:pt>
                <c:pt idx="3">
                  <c:v>350.88</c:v>
                </c:pt>
                <c:pt idx="4">
                  <c:v>353.13</c:v>
                </c:pt>
              </c:numCache>
            </c:numRef>
          </c:val>
          <c:extLst>
            <c:ext xmlns:c16="http://schemas.microsoft.com/office/drawing/2014/chart" uri="{C3380CC4-5D6E-409C-BE32-E72D297353CC}">
              <c16:uniqueId val="{00000000-B39E-4B1E-8191-B921419FBC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B39E-4B1E-8191-B921419FBC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28.04</c:v>
                </c:pt>
                <c:pt idx="1">
                  <c:v>25.99</c:v>
                </c:pt>
                <c:pt idx="2">
                  <c:v>17.059999999999999</c:v>
                </c:pt>
                <c:pt idx="3">
                  <c:v>13.92</c:v>
                </c:pt>
                <c:pt idx="4">
                  <c:v>29.42</c:v>
                </c:pt>
              </c:numCache>
            </c:numRef>
          </c:val>
          <c:extLst>
            <c:ext xmlns:c16="http://schemas.microsoft.com/office/drawing/2014/chart" uri="{C3380CC4-5D6E-409C-BE32-E72D297353CC}">
              <c16:uniqueId val="{00000000-C616-44E2-8D5A-36912E7B52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616-44E2-8D5A-36912E7B52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110.98</c:v>
                </c:pt>
                <c:pt idx="1">
                  <c:v>94.97</c:v>
                </c:pt>
                <c:pt idx="2">
                  <c:v>108.57</c:v>
                </c:pt>
                <c:pt idx="3">
                  <c:v>98.19</c:v>
                </c:pt>
                <c:pt idx="4">
                  <c:v>101.36</c:v>
                </c:pt>
              </c:numCache>
            </c:numRef>
          </c:val>
          <c:extLst>
            <c:ext xmlns:c16="http://schemas.microsoft.com/office/drawing/2014/chart" uri="{C3380CC4-5D6E-409C-BE32-E72D297353CC}">
              <c16:uniqueId val="{00000000-067A-4829-8C09-A308783864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067A-4829-8C09-A308783864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118.93</c:v>
                </c:pt>
                <c:pt idx="1">
                  <c:v>118.04</c:v>
                </c:pt>
                <c:pt idx="2">
                  <c:v>120.69</c:v>
                </c:pt>
                <c:pt idx="3">
                  <c:v>121.38</c:v>
                </c:pt>
                <c:pt idx="4">
                  <c:v>130.19999999999999</c:v>
                </c:pt>
              </c:numCache>
            </c:numRef>
          </c:val>
          <c:extLst>
            <c:ext xmlns:c16="http://schemas.microsoft.com/office/drawing/2014/chart" uri="{C3380CC4-5D6E-409C-BE32-E72D297353CC}">
              <c16:uniqueId val="{00000000-31FC-49C5-8C39-73D1FE2186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1FC-49C5-8C39-73D1FE2186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愛知県　半田市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117207</v>
      </c>
      <c r="AM8" s="44"/>
      <c r="AN8" s="44"/>
      <c r="AO8" s="44"/>
      <c r="AP8" s="44"/>
      <c r="AQ8" s="44"/>
      <c r="AR8" s="44"/>
      <c r="AS8" s="44"/>
      <c r="AT8" s="45">
        <f>データ!$S$6</f>
        <v>47.42</v>
      </c>
      <c r="AU8" s="46"/>
      <c r="AV8" s="46"/>
      <c r="AW8" s="46"/>
      <c r="AX8" s="46"/>
      <c r="AY8" s="46"/>
      <c r="AZ8" s="46"/>
      <c r="BA8" s="46"/>
      <c r="BB8" s="47">
        <f>データ!$T$6</f>
        <v>2471.6799999999998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v>
      </c>
      <c r="J10" s="46"/>
      <c r="K10" s="46"/>
      <c r="L10" s="46"/>
      <c r="M10" s="46"/>
      <c r="N10" s="46"/>
      <c r="O10" s="80"/>
      <c r="P10" s="47">
        <f>データ!$P$6</f>
        <v>99.37</v>
      </c>
      <c r="Q10" s="47"/>
      <c r="R10" s="47"/>
      <c r="S10" s="47"/>
      <c r="T10" s="47"/>
      <c r="U10" s="47"/>
      <c r="V10" s="47"/>
      <c r="W10" s="44">
        <f>データ!$Q$6</f>
        <v>1930</v>
      </c>
      <c r="X10" s="44"/>
      <c r="Y10" s="44"/>
      <c r="Z10" s="44"/>
      <c r="AA10" s="44"/>
      <c r="AB10" s="44"/>
      <c r="AC10" s="44"/>
      <c r="AD10" s="2"/>
      <c r="AE10" s="2"/>
      <c r="AF10" s="2"/>
      <c r="AG10" s="2"/>
      <c r="AH10" s="2"/>
      <c r="AI10" s="2"/>
      <c r="AJ10" s="2"/>
      <c r="AK10" s="2"/>
      <c r="AL10" s="44">
        <f>データ!$U$6</f>
        <v>116048</v>
      </c>
      <c r="AM10" s="44"/>
      <c r="AN10" s="44"/>
      <c r="AO10" s="44"/>
      <c r="AP10" s="44"/>
      <c r="AQ10" s="44"/>
      <c r="AR10" s="44"/>
      <c r="AS10" s="44"/>
      <c r="AT10" s="45">
        <f>データ!$V$6</f>
        <v>47.24</v>
      </c>
      <c r="AU10" s="46"/>
      <c r="AV10" s="46"/>
      <c r="AW10" s="46"/>
      <c r="AX10" s="46"/>
      <c r="AY10" s="46"/>
      <c r="AZ10" s="46"/>
      <c r="BA10" s="46"/>
      <c r="BB10" s="47">
        <f>データ!$W$6</f>
        <v>2456.56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AS4zOoVFDjinW6aLLukKkJ+MIUgXiSx98CYGQViQn3iWJUvV9pEKOqy8Jv0z88ZdsweB+pT2jBk/gMgMcX36g==" saltValue="KDwdjnPz6BpxzcfBGw947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92</v>
      </c>
      <c r="P6" s="21">
        <f t="shared" si="3"/>
        <v>99.37</v>
      </c>
      <c r="Q6" s="21">
        <f t="shared" si="3"/>
        <v>1930</v>
      </c>
      <c r="R6" s="21">
        <f t="shared" si="3"/>
        <v>117207</v>
      </c>
      <c r="S6" s="21">
        <f t="shared" si="3"/>
        <v>47.42</v>
      </c>
      <c r="T6" s="21">
        <f t="shared" si="3"/>
        <v>2471.6799999999998</v>
      </c>
      <c r="U6" s="21">
        <f t="shared" si="3"/>
        <v>116048</v>
      </c>
      <c r="V6" s="21">
        <f t="shared" si="3"/>
        <v>47.24</v>
      </c>
      <c r="W6" s="21">
        <f t="shared" si="3"/>
        <v>2456.56</v>
      </c>
      <c r="X6" s="22">
        <f>IF(X7="",NA(),X7)</f>
        <v>117.06</v>
      </c>
      <c r="Y6" s="22">
        <f t="shared" ref="Y6:AG6" si="4">IF(Y7="",NA(),Y7)</f>
        <v>115.41</v>
      </c>
      <c r="Z6" s="22">
        <f t="shared" si="4"/>
        <v>114.32</v>
      </c>
      <c r="AA6" s="22">
        <f t="shared" si="4"/>
        <v>114.21</v>
      </c>
      <c r="AB6" s="22">
        <f t="shared" si="4"/>
        <v>108.99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282.64</v>
      </c>
      <c r="AU6" s="22">
        <f t="shared" ref="AU6:BC6" si="6">IF(AU7="",NA(),AU7)</f>
        <v>322.98</v>
      </c>
      <c r="AV6" s="22">
        <f t="shared" si="6"/>
        <v>344.11</v>
      </c>
      <c r="AW6" s="22">
        <f t="shared" si="6"/>
        <v>350.88</v>
      </c>
      <c r="AX6" s="22">
        <f t="shared" si="6"/>
        <v>353.13</v>
      </c>
      <c r="AY6" s="22">
        <f t="shared" si="6"/>
        <v>358.91</v>
      </c>
      <c r="AZ6" s="22">
        <f t="shared" si="6"/>
        <v>360.96</v>
      </c>
      <c r="BA6" s="22">
        <f t="shared" si="6"/>
        <v>351.29</v>
      </c>
      <c r="BB6" s="22">
        <f t="shared" si="6"/>
        <v>364.24</v>
      </c>
      <c r="BC6" s="22">
        <f t="shared" si="6"/>
        <v>369.82</v>
      </c>
      <c r="BD6" s="21" t="str">
        <f>IF(BD7="","",IF(BD7="-","【-】","【"&amp;SUBSTITUTE(TEXT(BD7,"#,##0.00"),"-","△")&amp;"】"))</f>
        <v>【243.36】</v>
      </c>
      <c r="BE6" s="22">
        <f>IF(BE7="",NA(),BE7)</f>
        <v>28.04</v>
      </c>
      <c r="BF6" s="22">
        <f t="shared" ref="BF6:BN6" si="7">IF(BF7="",NA(),BF7)</f>
        <v>25.99</v>
      </c>
      <c r="BG6" s="22">
        <f t="shared" si="7"/>
        <v>17.059999999999999</v>
      </c>
      <c r="BH6" s="22">
        <f t="shared" si="7"/>
        <v>13.92</v>
      </c>
      <c r="BI6" s="22">
        <f t="shared" si="7"/>
        <v>29.42</v>
      </c>
      <c r="BJ6" s="22">
        <f t="shared" si="7"/>
        <v>247.27</v>
      </c>
      <c r="BK6" s="22">
        <f t="shared" si="7"/>
        <v>239.18</v>
      </c>
      <c r="BL6" s="22">
        <f t="shared" si="7"/>
        <v>236.29</v>
      </c>
      <c r="BM6" s="22">
        <f t="shared" si="7"/>
        <v>238.77</v>
      </c>
      <c r="BN6" s="22">
        <f t="shared" si="7"/>
        <v>218.57</v>
      </c>
      <c r="BO6" s="21" t="str">
        <f>IF(BO7="","",IF(BO7="-","【-】","【"&amp;SUBSTITUTE(TEXT(BO7,"#,##0.00"),"-","△")&amp;"】"))</f>
        <v>【265.93】</v>
      </c>
      <c r="BP6" s="22">
        <f>IF(BP7="",NA(),BP7)</f>
        <v>110.98</v>
      </c>
      <c r="BQ6" s="22">
        <f t="shared" ref="BQ6:BY6" si="8">IF(BQ7="",NA(),BQ7)</f>
        <v>94.97</v>
      </c>
      <c r="BR6" s="22">
        <f t="shared" si="8"/>
        <v>108.57</v>
      </c>
      <c r="BS6" s="22">
        <f t="shared" si="8"/>
        <v>98.19</v>
      </c>
      <c r="BT6" s="22">
        <f t="shared" si="8"/>
        <v>101.36</v>
      </c>
      <c r="BU6" s="22">
        <f t="shared" si="8"/>
        <v>105.34</v>
      </c>
      <c r="BV6" s="22">
        <f t="shared" si="8"/>
        <v>101.89</v>
      </c>
      <c r="BW6" s="22">
        <f t="shared" si="8"/>
        <v>104.33</v>
      </c>
      <c r="BX6" s="22">
        <f t="shared" si="8"/>
        <v>98.85</v>
      </c>
      <c r="BY6" s="22">
        <f t="shared" si="8"/>
        <v>101.78</v>
      </c>
      <c r="BZ6" s="21" t="str">
        <f>IF(BZ7="","",IF(BZ7="-","【-】","【"&amp;SUBSTITUTE(TEXT(BZ7,"#,##0.00"),"-","△")&amp;"】"))</f>
        <v>【97.82】</v>
      </c>
      <c r="CA6" s="22">
        <f>IF(CA7="",NA(),CA7)</f>
        <v>118.93</v>
      </c>
      <c r="CB6" s="22">
        <f t="shared" ref="CB6:CJ6" si="9">IF(CB7="",NA(),CB7)</f>
        <v>118.04</v>
      </c>
      <c r="CC6" s="22">
        <f t="shared" si="9"/>
        <v>120.69</v>
      </c>
      <c r="CD6" s="22">
        <f t="shared" si="9"/>
        <v>121.38</v>
      </c>
      <c r="CE6" s="22">
        <f t="shared" si="9"/>
        <v>130.19999999999999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77.11</v>
      </c>
      <c r="CM6" s="22">
        <f t="shared" ref="CM6:CU6" si="10">IF(CM7="",NA(),CM7)</f>
        <v>78.56</v>
      </c>
      <c r="CN6" s="22">
        <f t="shared" si="10"/>
        <v>77.75</v>
      </c>
      <c r="CO6" s="22">
        <f t="shared" si="10"/>
        <v>76.77</v>
      </c>
      <c r="CP6" s="22">
        <f t="shared" si="10"/>
        <v>75.88</v>
      </c>
      <c r="CQ6" s="22">
        <f t="shared" si="10"/>
        <v>62.05</v>
      </c>
      <c r="CR6" s="22">
        <f t="shared" si="10"/>
        <v>63.23</v>
      </c>
      <c r="CS6" s="22">
        <f t="shared" si="10"/>
        <v>62.59</v>
      </c>
      <c r="CT6" s="22">
        <f t="shared" si="10"/>
        <v>61.81</v>
      </c>
      <c r="CU6" s="22">
        <f t="shared" si="10"/>
        <v>62.35</v>
      </c>
      <c r="CV6" s="21" t="str">
        <f>IF(CV7="","",IF(CV7="-","【-】","【"&amp;SUBSTITUTE(TEXT(CV7,"#,##0.00"),"-","△")&amp;"】"))</f>
        <v>【59.81】</v>
      </c>
      <c r="CW6" s="22">
        <f>IF(CW7="",NA(),CW7)</f>
        <v>93.48</v>
      </c>
      <c r="CX6" s="22">
        <f t="shared" ref="CX6:DF6" si="11">IF(CX7="",NA(),CX7)</f>
        <v>93.48</v>
      </c>
      <c r="CY6" s="22">
        <f t="shared" si="11"/>
        <v>93.18</v>
      </c>
      <c r="CZ6" s="22">
        <f t="shared" si="11"/>
        <v>92.81</v>
      </c>
      <c r="DA6" s="22">
        <f t="shared" si="11"/>
        <v>91.83</v>
      </c>
      <c r="DB6" s="22">
        <f t="shared" si="11"/>
        <v>89.11</v>
      </c>
      <c r="DC6" s="22">
        <f t="shared" si="11"/>
        <v>89.35</v>
      </c>
      <c r="DD6" s="22">
        <f t="shared" si="11"/>
        <v>89.7</v>
      </c>
      <c r="DE6" s="22">
        <f t="shared" si="11"/>
        <v>89.24</v>
      </c>
      <c r="DF6" s="22">
        <f t="shared" si="11"/>
        <v>88.71</v>
      </c>
      <c r="DG6" s="21" t="str">
        <f>IF(DG7="","",IF(DG7="-","【-】","【"&amp;SUBSTITUTE(TEXT(DG7,"#,##0.00"),"-","△")&amp;"】"))</f>
        <v>【89.42】</v>
      </c>
      <c r="DH6" s="22">
        <f>IF(DH7="",NA(),DH7)</f>
        <v>48.11</v>
      </c>
      <c r="DI6" s="22">
        <f t="shared" ref="DI6:DQ6" si="12">IF(DI7="",NA(),DI7)</f>
        <v>49.2</v>
      </c>
      <c r="DJ6" s="22">
        <f t="shared" si="12"/>
        <v>50.46</v>
      </c>
      <c r="DK6" s="22">
        <f t="shared" si="12"/>
        <v>51.2</v>
      </c>
      <c r="DL6" s="22">
        <f t="shared" si="12"/>
        <v>51.64</v>
      </c>
      <c r="DM6" s="22">
        <f t="shared" si="12"/>
        <v>48.69</v>
      </c>
      <c r="DN6" s="22">
        <f t="shared" si="12"/>
        <v>49.62</v>
      </c>
      <c r="DO6" s="22">
        <f t="shared" si="12"/>
        <v>50.5</v>
      </c>
      <c r="DP6" s="22">
        <f t="shared" si="12"/>
        <v>51.28</v>
      </c>
      <c r="DQ6" s="22">
        <f t="shared" si="12"/>
        <v>51.95</v>
      </c>
      <c r="DR6" s="21" t="str">
        <f>IF(DR7="","",IF(DR7="-","【-】","【"&amp;SUBSTITUTE(TEXT(DR7,"#,##0.00"),"-","△")&amp;"】"))</f>
        <v>【52.02】</v>
      </c>
      <c r="DS6" s="22">
        <f>IF(DS7="",NA(),DS7)</f>
        <v>5.91</v>
      </c>
      <c r="DT6" s="22">
        <f t="shared" ref="DT6:EB6" si="13">IF(DT7="",NA(),DT7)</f>
        <v>7.88</v>
      </c>
      <c r="DU6" s="22">
        <f t="shared" si="13"/>
        <v>9.2799999999999994</v>
      </c>
      <c r="DV6" s="22">
        <f t="shared" si="13"/>
        <v>12.22</v>
      </c>
      <c r="DW6" s="22">
        <f t="shared" si="13"/>
        <v>14.98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0.28999999999999998</v>
      </c>
      <c r="EE6" s="22">
        <f t="shared" ref="EE6:EM6" si="14">IF(EE7="",NA(),EE7)</f>
        <v>0.23</v>
      </c>
      <c r="EF6" s="22">
        <f t="shared" si="14"/>
        <v>0.2</v>
      </c>
      <c r="EG6" s="22">
        <f t="shared" si="14"/>
        <v>0.3</v>
      </c>
      <c r="EH6" s="22">
        <f t="shared" si="14"/>
        <v>0.57999999999999996</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232050</v>
      </c>
      <c r="D7" s="24">
        <v>46</v>
      </c>
      <c r="E7" s="24">
        <v>1</v>
      </c>
      <c r="F7" s="24">
        <v>0</v>
      </c>
      <c r="G7" s="24">
        <v>1</v>
      </c>
      <c r="H7" s="24" t="s">
        <v>93</v>
      </c>
      <c r="I7" s="24" t="s">
        <v>94</v>
      </c>
      <c r="J7" s="24" t="s">
        <v>95</v>
      </c>
      <c r="K7" s="24" t="s">
        <v>96</v>
      </c>
      <c r="L7" s="24" t="s">
        <v>97</v>
      </c>
      <c r="M7" s="24" t="s">
        <v>98</v>
      </c>
      <c r="N7" s="25" t="s">
        <v>99</v>
      </c>
      <c r="O7" s="25">
        <v>92</v>
      </c>
      <c r="P7" s="25">
        <v>99.37</v>
      </c>
      <c r="Q7" s="25">
        <v>1930</v>
      </c>
      <c r="R7" s="25">
        <v>117207</v>
      </c>
      <c r="S7" s="25">
        <v>47.42</v>
      </c>
      <c r="T7" s="25">
        <v>2471.6799999999998</v>
      </c>
      <c r="U7" s="25">
        <v>116048</v>
      </c>
      <c r="V7" s="25">
        <v>47.24</v>
      </c>
      <c r="W7" s="25">
        <v>2456.56</v>
      </c>
      <c r="X7" s="25">
        <v>117.06</v>
      </c>
      <c r="Y7" s="25">
        <v>115.41</v>
      </c>
      <c r="Z7" s="25">
        <v>114.32</v>
      </c>
      <c r="AA7" s="25">
        <v>114.21</v>
      </c>
      <c r="AB7" s="25">
        <v>108.99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282.64</v>
      </c>
      <c r="AU7" s="25">
        <v>322.98</v>
      </c>
      <c r="AV7" s="25">
        <v>344.11</v>
      </c>
      <c r="AW7" s="25">
        <v>350.88</v>
      </c>
      <c r="AX7" s="25">
        <v>353.13</v>
      </c>
      <c r="AY7" s="25">
        <v>358.91</v>
      </c>
      <c r="AZ7" s="25">
        <v>360.96</v>
      </c>
      <c r="BA7" s="25">
        <v>351.29</v>
      </c>
      <c r="BB7" s="25">
        <v>364.24</v>
      </c>
      <c r="BC7" s="25">
        <v>369.82</v>
      </c>
      <c r="BD7" s="25">
        <v>243.36</v>
      </c>
      <c r="BE7" s="25">
        <v>28.04</v>
      </c>
      <c r="BF7" s="25">
        <v>25.99</v>
      </c>
      <c r="BG7" s="25">
        <v>17.059999999999999</v>
      </c>
      <c r="BH7" s="25">
        <v>13.92</v>
      </c>
      <c r="BI7" s="25">
        <v>29.42</v>
      </c>
      <c r="BJ7" s="25">
        <v>247.27</v>
      </c>
      <c r="BK7" s="25">
        <v>239.18</v>
      </c>
      <c r="BL7" s="25">
        <v>236.29</v>
      </c>
      <c r="BM7" s="25">
        <v>238.77</v>
      </c>
      <c r="BN7" s="25">
        <v>218.57</v>
      </c>
      <c r="BO7" s="25">
        <v>265.93</v>
      </c>
      <c r="BP7" s="25">
        <v>110.98</v>
      </c>
      <c r="BQ7" s="25">
        <v>94.97</v>
      </c>
      <c r="BR7" s="25">
        <v>108.57</v>
      </c>
      <c r="BS7" s="25">
        <v>98.19</v>
      </c>
      <c r="BT7" s="25">
        <v>101.36</v>
      </c>
      <c r="BU7" s="25">
        <v>105.34</v>
      </c>
      <c r="BV7" s="25">
        <v>101.89</v>
      </c>
      <c r="BW7" s="25">
        <v>104.33</v>
      </c>
      <c r="BX7" s="25">
        <v>98.85</v>
      </c>
      <c r="BY7" s="25">
        <v>101.78</v>
      </c>
      <c r="BZ7" s="25">
        <v>97.82</v>
      </c>
      <c r="CA7" s="25">
        <v>118.93</v>
      </c>
      <c r="CB7" s="25">
        <v>118.04</v>
      </c>
      <c r="CC7" s="25">
        <v>120.69</v>
      </c>
      <c r="CD7" s="25">
        <v>121.38</v>
      </c>
      <c r="CE7" s="25">
        <v>130.19999999999999</v>
      </c>
      <c r="CF7" s="25">
        <v>159.6</v>
      </c>
      <c r="CG7" s="25">
        <v>156.32</v>
      </c>
      <c r="CH7" s="25">
        <v>157.4</v>
      </c>
      <c r="CI7" s="25">
        <v>162.61000000000001</v>
      </c>
      <c r="CJ7" s="25">
        <v>163.94</v>
      </c>
      <c r="CK7" s="25">
        <v>177.56</v>
      </c>
      <c r="CL7" s="25">
        <v>77.11</v>
      </c>
      <c r="CM7" s="25">
        <v>78.56</v>
      </c>
      <c r="CN7" s="25">
        <v>77.75</v>
      </c>
      <c r="CO7" s="25">
        <v>76.77</v>
      </c>
      <c r="CP7" s="25">
        <v>75.88</v>
      </c>
      <c r="CQ7" s="25">
        <v>62.05</v>
      </c>
      <c r="CR7" s="25">
        <v>63.23</v>
      </c>
      <c r="CS7" s="25">
        <v>62.59</v>
      </c>
      <c r="CT7" s="25">
        <v>61.81</v>
      </c>
      <c r="CU7" s="25">
        <v>62.35</v>
      </c>
      <c r="CV7" s="25">
        <v>59.81</v>
      </c>
      <c r="CW7" s="25">
        <v>93.48</v>
      </c>
      <c r="CX7" s="25">
        <v>93.48</v>
      </c>
      <c r="CY7" s="25">
        <v>93.18</v>
      </c>
      <c r="CZ7" s="25">
        <v>92.81</v>
      </c>
      <c r="DA7" s="25">
        <v>91.83</v>
      </c>
      <c r="DB7" s="25">
        <v>89.11</v>
      </c>
      <c r="DC7" s="25">
        <v>89.35</v>
      </c>
      <c r="DD7" s="25">
        <v>89.7</v>
      </c>
      <c r="DE7" s="25">
        <v>89.24</v>
      </c>
      <c r="DF7" s="25">
        <v>88.71</v>
      </c>
      <c r="DG7" s="25">
        <v>89.42</v>
      </c>
      <c r="DH7" s="25">
        <v>48.11</v>
      </c>
      <c r="DI7" s="25">
        <v>49.2</v>
      </c>
      <c r="DJ7" s="25">
        <v>50.46</v>
      </c>
      <c r="DK7" s="25">
        <v>51.2</v>
      </c>
      <c r="DL7" s="25">
        <v>51.64</v>
      </c>
      <c r="DM7" s="25">
        <v>48.69</v>
      </c>
      <c r="DN7" s="25">
        <v>49.62</v>
      </c>
      <c r="DO7" s="25">
        <v>50.5</v>
      </c>
      <c r="DP7" s="25">
        <v>51.28</v>
      </c>
      <c r="DQ7" s="25">
        <v>51.95</v>
      </c>
      <c r="DR7" s="25">
        <v>52.02</v>
      </c>
      <c r="DS7" s="25">
        <v>5.91</v>
      </c>
      <c r="DT7" s="25">
        <v>7.88</v>
      </c>
      <c r="DU7" s="25">
        <v>9.2799999999999994</v>
      </c>
      <c r="DV7" s="25">
        <v>12.22</v>
      </c>
      <c r="DW7" s="25">
        <v>14.98</v>
      </c>
      <c r="DX7" s="25">
        <v>18.260000000000002</v>
      </c>
      <c r="DY7" s="25">
        <v>19.510000000000002</v>
      </c>
      <c r="DZ7" s="25">
        <v>21.19</v>
      </c>
      <c r="EA7" s="25">
        <v>22.64</v>
      </c>
      <c r="EB7" s="25">
        <v>24.49</v>
      </c>
      <c r="EC7" s="25">
        <v>25.37</v>
      </c>
      <c r="ED7" s="25">
        <v>0.28999999999999998</v>
      </c>
      <c r="EE7" s="25">
        <v>0.23</v>
      </c>
      <c r="EF7" s="25">
        <v>0.2</v>
      </c>
      <c r="EG7" s="25">
        <v>0.3</v>
      </c>
      <c r="EH7" s="25">
        <v>0.57999999999999996</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2025-02-03T23:39:21Z</cp:lastPrinted>
  <dcterms:created xsi:type="dcterms:W3CDTF">2025-01-24T06:50:27Z</dcterms:created>
  <dcterms:modified xsi:type="dcterms:W3CDTF">2025-02-03T23:39:33Z</dcterms:modified>
  <cp:category/>
</cp:coreProperties>
</file>