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787\Desktop\"/>
    </mc:Choice>
  </mc:AlternateContent>
  <workbookProtection workbookAlgorithmName="SHA-512" workbookHashValue="q7uwj0dRslKItqNzYoKayqQCbsjvNlUwxX0HQX/XVnHNUGmeMevrblZKLHo1PM+C83dIH5ZPuMkeGc+RI46ssA==" workbookSaltValue="sKacadeD534wG69IetCuKQ==" workbookSpinCount="100000" lockStructure="1"/>
  <bookViews>
    <workbookView xWindow="-105" yWindow="-105" windowWidth="17115" windowHeight="1087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AT8" i="4" s="1"/>
  <c r="R6" i="5"/>
  <c r="AL8" i="4" s="1"/>
  <c r="Q6" i="5"/>
  <c r="P6" i="5"/>
  <c r="P10" i="4" s="1"/>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F85" i="4"/>
  <c r="BB10" i="4"/>
  <c r="W10" i="4"/>
  <c r="AD8" i="4"/>
  <c r="W8" i="4"/>
  <c r="P8" i="4"/>
  <c r="I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<sst xmlns="http://schemas.openxmlformats.org/spreadsheetml/2006/main" count="228" uniqueCount="114">
  <si>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</si>
  <si>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</si>
  <si>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</si>
  <si>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</si>
  <si>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</si>
  <si>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</si>
  <si>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</si>
  <si>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</si>
  <si>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</si>
  <si>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</si>
  <si>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</si>
  <si>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</si>
  <si>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</si>
  <si>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</si>
  <si>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</si>
  <si>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</si>
  <si>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</si>
  <si>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</si>
  <si>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</si>
  <si>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</si>
  <si>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</si>
  <si>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</si>
  <si>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</si>
  <si>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</si>
  <si>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</si>
  <si>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</si>
  <si>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</si>
  <si>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</si>
  <si>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</si>
  <si>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</si>
  <si>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</si>
  <si>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</si>
  <si>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</si>
  <si>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</si>
  <si>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</si>
  <si>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</si>
  <si>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</si>
  <si>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</si>
  <si>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</si>
  <si>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</si>
  <si>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</si>
  <si>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</si>
  <si>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</si>
  <si>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</si>
  <si>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</si>
  <si>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</si>
  <si>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</si>
  <si>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</si>
  <si>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</si>
  <si>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</si>
  <si>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</si>
  <si>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</si>
  <si>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</si>
  <si>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</si>
  <si>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</si>
  <si>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</si>
  <si>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</si>
  <si>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</si>
  <si>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</si>
  <si>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</si>
  <si>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</si>
  <si>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</si>
  <si>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</si>
  <si>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</si>
  <si>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</si>
  <si>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</si>
  <si>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</si>
  <si>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</si>
  <si>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</si>
  <si>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</si>
  <si>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</si>
  <si>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</si>
  <si>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</si>
  <si>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</si>
  <si>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</si>
  <si>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</si>
  <si>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</si>
  <si>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</si>
  <si>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</si>
  <si>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</si>
  <si>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</si>
  <si>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</si>
  <si>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</si>
  <si>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</si>
  <si>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</si>
  <si>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</si>
  <si>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</si>
  <si>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</si>
  <si>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</si>
  <si>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</si>
  <si>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</si>
  <si>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</si>
  <si>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</si>
  <si>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半田市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</si>
  <si>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</si>
  <si>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</si>
  <si>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</si>
  <si>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</si>
  <si>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</si>
  <si>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</si>
  <si>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</si>
  <si>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</si>
  <si>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</si>
  <si>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</si>
  <si>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</si>
  <si>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</si>
  <si>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</si>
  <si>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</si>
  <si>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</si>
  <si>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</si>
  <si>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</si>
  <si>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①有形固定資産減価償却率が平成30年度に低下した理由は、償却対象資産に配水池（平成29年度竣工）を計上した影響によるものです。
令和３年度は、道路改良工事・分譲地等に伴い新設した配水管が増えたことにより総延長が延びました。また布設単価の高い大口径管や透析医療機関等重要給水施設へのルートの耐震化工事を最優先事項として取り組みました。この結果、②管路経年化率は、布設替えをした管のうち老朽管が少なかったことにより、上昇しました。③管路更新率は、更新延長が延びなかったことにより、下降しました。
令和５年度以降は、高度経済成長期に布設した、区画整理区域内の老朽管を更新するなど、効率的に老朽管を更新する計画のため、伸び率が低減される見込みです。</t>
    <rPh sb="1" eb="3">
      <t>ユウケイ</t>
    </rPh>
    <rPh sb="3" eb="5">
      <t>コテイ</t>
    </rPh>
    <rPh sb="5" eb="7">
      <t>シサン</t>
    </rPh>
    <rPh sb="7" eb="9">
      <t>ゲンカ</t>
    </rPh>
    <rPh sb="9" eb="11">
      <t>ショウキャク</t>
    </rPh>
    <rPh sb="11" eb="12">
      <t>リツ</t>
    </rPh>
    <rPh sb="13" eb="15">
      <t>ヘイセイ</t>
    </rPh>
    <rPh sb="17" eb="18">
      <t>ネン</t>
    </rPh>
    <rPh sb="18" eb="19">
      <t>ド</t>
    </rPh>
    <rPh sb="20" eb="22">
      <t>テイカ</t>
    </rPh>
    <rPh sb="24" eb="26">
      <t>リユウ</t>
    </rPh>
    <rPh sb="28" eb="30">
      <t>ショウキャク</t>
    </rPh>
    <rPh sb="30" eb="32">
      <t>タイショウ</t>
    </rPh>
    <rPh sb="32" eb="34">
      <t>シサン</t>
    </rPh>
    <rPh sb="35" eb="38">
      <t>ハイスイチ</t>
    </rPh>
    <rPh sb="39" eb="41">
      <t>ヘイセイ</t>
    </rPh>
    <rPh sb="43" eb="45">
      <t>ネンド</t>
    </rPh>
    <rPh sb="45" eb="47">
      <t>シュンコウ</t>
    </rPh>
    <rPh sb="49" eb="51">
      <t>ケイジョウ</t>
    </rPh>
    <rPh sb="53" eb="55">
      <t>エイキョウ</t>
    </rPh>
    <rPh sb="64" eb="66">
      <t>レイワ</t>
    </rPh>
    <rPh sb="67" eb="69">
      <t>ネンド</t>
    </rPh>
    <rPh sb="71" eb="73">
      <t>ドウロ</t>
    </rPh>
    <rPh sb="73" eb="75">
      <t>カイリョウ</t>
    </rPh>
    <rPh sb="75" eb="77">
      <t>コウジ</t>
    </rPh>
    <rPh sb="78" eb="81">
      <t>ブンジョウチ</t>
    </rPh>
    <rPh sb="81" eb="82">
      <t>トウ</t>
    </rPh>
    <rPh sb="83" eb="84">
      <t>トモナ</t>
    </rPh>
    <rPh sb="85" eb="87">
      <t>シンセツ</t>
    </rPh>
    <rPh sb="89" eb="92">
      <t>ハイスイカン</t>
    </rPh>
    <rPh sb="93" eb="94">
      <t>フ</t>
    </rPh>
    <rPh sb="101" eb="104">
      <t>ソウエンチョウ</t>
    </rPh>
    <rPh sb="105" eb="106">
      <t>ノ</t>
    </rPh>
    <rPh sb="113" eb="115">
      <t>フセツ</t>
    </rPh>
    <rPh sb="115" eb="117">
      <t>タンカ</t>
    </rPh>
    <rPh sb="118" eb="119">
      <t>タカ</t>
    </rPh>
    <rPh sb="120" eb="123">
      <t>ダイコウケイ</t>
    </rPh>
    <rPh sb="123" eb="124">
      <t>カン</t>
    </rPh>
    <rPh sb="125" eb="127">
      <t>トウセキ</t>
    </rPh>
    <rPh sb="127" eb="129">
      <t>イリョウ</t>
    </rPh>
    <rPh sb="129" eb="131">
      <t>キカン</t>
    </rPh>
    <rPh sb="131" eb="132">
      <t>トウ</t>
    </rPh>
    <rPh sb="132" eb="134">
      <t>ジュウヨウ</t>
    </rPh>
    <rPh sb="134" eb="136">
      <t>キュウスイ</t>
    </rPh>
    <rPh sb="136" eb="138">
      <t>シセツ</t>
    </rPh>
    <rPh sb="144" eb="147">
      <t>タイシンカ</t>
    </rPh>
    <rPh sb="147" eb="149">
      <t>コウジ</t>
    </rPh>
    <rPh sb="150" eb="151">
      <t>サイ</t>
    </rPh>
    <rPh sb="151" eb="153">
      <t>ユウセン</t>
    </rPh>
    <rPh sb="153" eb="155">
      <t>ジコウ</t>
    </rPh>
    <rPh sb="158" eb="159">
      <t>ト</t>
    </rPh>
    <rPh sb="160" eb="161">
      <t>ク</t>
    </rPh>
    <rPh sb="168" eb="170">
      <t>ケッカ</t>
    </rPh>
    <rPh sb="180" eb="183">
      <t>フセツガ</t>
    </rPh>
    <rPh sb="187" eb="188">
      <t>カン</t>
    </rPh>
    <rPh sb="191" eb="193">
      <t>ロウキュウ</t>
    </rPh>
    <rPh sb="193" eb="194">
      <t>カン</t>
    </rPh>
    <rPh sb="195" eb="196">
      <t>スク</t>
    </rPh>
    <rPh sb="206" eb="208">
      <t>ジョウショウ</t>
    </rPh>
    <rPh sb="221" eb="223">
      <t>コウシン</t>
    </rPh>
    <rPh sb="223" eb="225">
      <t>エンチョウ</t>
    </rPh>
    <rPh sb="226" eb="227">
      <t>ノ</t>
    </rPh>
    <rPh sb="238" eb="240">
      <t>カコウ</t>
    </rPh>
    <rPh sb="246" eb="248">
      <t>レイワ</t>
    </rPh>
    <rPh sb="249" eb="251">
      <t>ネンド</t>
    </rPh>
    <rPh sb="251" eb="253">
      <t>イコウ</t>
    </rPh>
    <rPh sb="255" eb="257">
      <t>コウド</t>
    </rPh>
    <rPh sb="257" eb="259">
      <t>ケイザイ</t>
    </rPh>
    <rPh sb="259" eb="262">
      <t>セイチョウキ</t>
    </rPh>
    <rPh sb="263" eb="265">
      <t>フセツ</t>
    </rPh>
    <rPh sb="268" eb="270">
      <t>クカク</t>
    </rPh>
    <rPh sb="270" eb="272">
      <t>セイリ</t>
    </rPh>
    <rPh sb="272" eb="274">
      <t>クイキ</t>
    </rPh>
    <rPh sb="274" eb="275">
      <t>ナイ</t>
    </rPh>
    <rPh sb="276" eb="278">
      <t>ロウキュウ</t>
    </rPh>
    <rPh sb="278" eb="279">
      <t>カン</t>
    </rPh>
    <rPh sb="280" eb="282">
      <t>コウシン</t>
    </rPh>
    <rPh sb="291" eb="293">
      <t>ロウキュウ</t>
    </rPh>
    <rPh sb="293" eb="294">
      <t>カン</t>
    </rPh>
    <rPh sb="295" eb="297">
      <t>コウシン</t>
    </rPh>
    <rPh sb="299" eb="301">
      <t>ケイカク</t>
    </rPh>
    <rPh sb="305" eb="306">
      <t>ノ</t>
    </rPh>
    <rPh sb="307" eb="308">
      <t>リツ</t>
    </rPh>
    <rPh sb="309" eb="311">
      <t>テイゲン</t>
    </rPh>
    <rPh sb="314" eb="316">
      <t>ミコ</t>
    </rPh>
    <phoneticPr fontId="4"/>
  </si>
  <si>
    <t xml:space="preserve">①経常収支比率は、100％以上のため収益で費用が賄えていることを示しています。②累積欠損金比率は、累積欠損金が発生していないため０％です。このことから、健全に経営できていることが分かります。
③流動比率は、100％以上のため、当面の支払い能力に問題はありません。
④企業債残高対給水収益比率は、平成12年度以降新たな借入を行っていないことから下降し続けています。しかし、令和５年度以降は地震対策事業のために借入を予定しており、上昇に転ずる見込みです。
⑤料金回収率が令和２年度に100％を下回っているのは、新型コロナウイルス感染症対策として実施した、水道料金のうち基本料金の、６か月間の全額減免の影響によるもので、減免が終了したことにより令和３年度は100％以上に戻っています。
⑥給水原価は、経費節減の努力等により継続して低く抑えられています。⑦施設利用率と⑧有収率は、全国平均値、類似団体平均値と比べて高い数値のため、効率的に施設が利用できていることが分かります。
しかし、①経常収支比率が徐々に下降していることから、現状のままではいずれ経営が成り立たなくなることが予想されます。さらなる費用の節減とともに、増収について、適切な水道料金の設定や口座振替割引の廃止など様々な手法を検討、実施する必要があります。
</t>
    <rPh sb="1" eb="3">
      <t>ケイジョウ</t>
    </rPh>
    <rPh sb="3" eb="5">
      <t>シュウシ</t>
    </rPh>
    <rPh sb="5" eb="7">
      <t>ヒリツ</t>
    </rPh>
    <rPh sb="13" eb="15">
      <t>イジョウ</t>
    </rPh>
    <rPh sb="18" eb="20">
      <t>シュウエキ</t>
    </rPh>
    <rPh sb="21" eb="23">
      <t>ヒヨウ</t>
    </rPh>
    <rPh sb="24" eb="25">
      <t>マカナ</t>
    </rPh>
    <rPh sb="32" eb="33">
      <t>シメ</t>
    </rPh>
    <rPh sb="40" eb="42">
      <t>ルイセキ</t>
    </rPh>
    <rPh sb="42" eb="44">
      <t>ケッソン</t>
    </rPh>
    <rPh sb="44" eb="45">
      <t>キン</t>
    </rPh>
    <rPh sb="45" eb="47">
      <t>ヒリツ</t>
    </rPh>
    <rPh sb="49" eb="51">
      <t>ルイセキ</t>
    </rPh>
    <rPh sb="51" eb="53">
      <t>ケッソン</t>
    </rPh>
    <rPh sb="53" eb="54">
      <t>キン</t>
    </rPh>
    <rPh sb="55" eb="57">
      <t>ハッセイ</t>
    </rPh>
    <rPh sb="76" eb="78">
      <t>ケンゼン</t>
    </rPh>
    <rPh sb="79" eb="81">
      <t>ケイエイ</t>
    </rPh>
    <rPh sb="89" eb="90">
      <t>ワ</t>
    </rPh>
    <rPh sb="97" eb="99">
      <t>リュウドウ</t>
    </rPh>
    <rPh sb="99" eb="101">
      <t>ヒリツ</t>
    </rPh>
    <rPh sb="107" eb="109">
      <t>イジョウ</t>
    </rPh>
    <rPh sb="113" eb="115">
      <t>トウメン</t>
    </rPh>
    <rPh sb="116" eb="118">
      <t>シハラ</t>
    </rPh>
    <rPh sb="119" eb="121">
      <t>ノウリョク</t>
    </rPh>
    <rPh sb="122" eb="124">
      <t>モンダイ</t>
    </rPh>
    <rPh sb="133" eb="135">
      <t>キギョウ</t>
    </rPh>
    <rPh sb="135" eb="136">
      <t>サイ</t>
    </rPh>
    <rPh sb="136" eb="138">
      <t>ザンダカ</t>
    </rPh>
    <rPh sb="138" eb="139">
      <t>タイ</t>
    </rPh>
    <rPh sb="139" eb="141">
      <t>キュウスイ</t>
    </rPh>
    <rPh sb="141" eb="143">
      <t>シュウエキ</t>
    </rPh>
    <rPh sb="143" eb="145">
      <t>ヒリツ</t>
    </rPh>
    <rPh sb="147" eb="149">
      <t>ヘイセイ</t>
    </rPh>
    <rPh sb="151" eb="153">
      <t>ネンド</t>
    </rPh>
    <rPh sb="153" eb="155">
      <t>イコウ</t>
    </rPh>
    <rPh sb="155" eb="156">
      <t>アラ</t>
    </rPh>
    <rPh sb="158" eb="160">
      <t>カリイレ</t>
    </rPh>
    <rPh sb="161" eb="162">
      <t>オコナ</t>
    </rPh>
    <rPh sb="171" eb="173">
      <t>カコウ</t>
    </rPh>
    <rPh sb="174" eb="175">
      <t>ツヅ</t>
    </rPh>
    <rPh sb="185" eb="187">
      <t>レイワ</t>
    </rPh>
    <rPh sb="188" eb="190">
      <t>ネンド</t>
    </rPh>
    <rPh sb="190" eb="192">
      <t>イコウ</t>
    </rPh>
    <rPh sb="193" eb="195">
      <t>ジシン</t>
    </rPh>
    <rPh sb="195" eb="197">
      <t>タイサク</t>
    </rPh>
    <rPh sb="197" eb="199">
      <t>ジギョウ</t>
    </rPh>
    <rPh sb="203" eb="205">
      <t>カリイレ</t>
    </rPh>
    <rPh sb="206" eb="208">
      <t>ヨテイ</t>
    </rPh>
    <rPh sb="213" eb="215">
      <t>ジョウショウ</t>
    </rPh>
    <rPh sb="216" eb="217">
      <t>テン</t>
    </rPh>
    <rPh sb="219" eb="221">
      <t>ミコ</t>
    </rPh>
    <rPh sb="341" eb="343">
      <t>キュウスイ</t>
    </rPh>
    <rPh sb="343" eb="345">
      <t>ゲンカ</t>
    </rPh>
    <rPh sb="347" eb="349">
      <t>ケイヒ</t>
    </rPh>
    <rPh sb="349" eb="351">
      <t>セツゲン</t>
    </rPh>
    <rPh sb="352" eb="354">
      <t>ドリョク</t>
    </rPh>
    <rPh sb="354" eb="355">
      <t>トウ</t>
    </rPh>
    <rPh sb="358" eb="360">
      <t>ケイゾク</t>
    </rPh>
    <rPh sb="362" eb="363">
      <t>ヒク</t>
    </rPh>
    <rPh sb="364" eb="365">
      <t>オサ</t>
    </rPh>
    <rPh sb="374" eb="376">
      <t>シセツ</t>
    </rPh>
    <rPh sb="376" eb="378">
      <t>リヨウ</t>
    </rPh>
    <rPh sb="378" eb="379">
      <t>リツ</t>
    </rPh>
    <rPh sb="381" eb="384">
      <t>ユウシュウリツ</t>
    </rPh>
    <rPh sb="386" eb="388">
      <t>ゼンコク</t>
    </rPh>
    <rPh sb="388" eb="390">
      <t>ヘイキン</t>
    </rPh>
    <rPh sb="390" eb="391">
      <t>チ</t>
    </rPh>
    <rPh sb="392" eb="394">
      <t>ルイジ</t>
    </rPh>
    <rPh sb="394" eb="396">
      <t>ダンタイ</t>
    </rPh>
    <rPh sb="396" eb="399">
      <t>ヘイキンチ</t>
    </rPh>
    <rPh sb="400" eb="401">
      <t>クラ</t>
    </rPh>
    <rPh sb="403" eb="404">
      <t>タカ</t>
    </rPh>
    <rPh sb="405" eb="407">
      <t>スウチ</t>
    </rPh>
    <rPh sb="411" eb="414">
      <t>コウリツテキ</t>
    </rPh>
    <rPh sb="415" eb="417">
      <t>シセツ</t>
    </rPh>
    <rPh sb="418" eb="420">
      <t>リヨウ</t>
    </rPh>
    <rPh sb="428" eb="429">
      <t>ワ</t>
    </rPh>
    <rPh sb="440" eb="442">
      <t>ケイジョウ</t>
    </rPh>
    <rPh sb="442" eb="444">
      <t>シュウシ</t>
    </rPh>
    <rPh sb="444" eb="446">
      <t>ヒリツ</t>
    </rPh>
    <rPh sb="447" eb="449">
      <t>ジョジョ</t>
    </rPh>
    <rPh sb="450" eb="452">
      <t>カコウ</t>
    </rPh>
    <rPh sb="461" eb="463">
      <t>ゲンジョウ</t>
    </rPh>
    <rPh sb="471" eb="473">
      <t>ケイエイ</t>
    </rPh>
    <rPh sb="474" eb="475">
      <t>ナ</t>
    </rPh>
    <rPh sb="476" eb="477">
      <t>タ</t>
    </rPh>
    <rPh sb="485" eb="487">
      <t>ヨソウ</t>
    </rPh>
    <rPh sb="496" eb="498">
      <t>ヒヨウ</t>
    </rPh>
    <rPh sb="499" eb="501">
      <t>セツゲン</t>
    </rPh>
    <rPh sb="506" eb="508">
      <t>ゾウシュウ</t>
    </rPh>
    <rPh sb="513" eb="515">
      <t>テキセツ</t>
    </rPh>
    <rPh sb="516" eb="518">
      <t>スイドウ</t>
    </rPh>
    <rPh sb="518" eb="520">
      <t>リョウキン</t>
    </rPh>
    <rPh sb="521" eb="523">
      <t>セッテイ</t>
    </rPh>
    <rPh sb="524" eb="526">
      <t>コウザ</t>
    </rPh>
    <rPh sb="526" eb="528">
      <t>フリカエ</t>
    </rPh>
    <rPh sb="528" eb="530">
      <t>ワリビキ</t>
    </rPh>
    <rPh sb="531" eb="533">
      <t>ハイシ</t>
    </rPh>
    <rPh sb="535" eb="537">
      <t>サマザマ</t>
    </rPh>
    <rPh sb="538" eb="540">
      <t>シュホウ</t>
    </rPh>
    <rPh sb="541" eb="543">
      <t>ケントウ</t>
    </rPh>
    <rPh sb="544" eb="546">
      <t>ジッシ</t>
    </rPh>
    <rPh sb="548" eb="550">
      <t>ヒツヨウ</t>
    </rPh>
    <phoneticPr fontId="4"/>
  </si>
  <si>
    <t>１．の分析から、経営の健全性と効率性は当面の　問題はないことが分かります。しかし、①経常収支比率の改善策となる、費用の節減及び収益の確保は喫緊の課題です。
また、２．の分析から水道施設の更新を積極的に進める必要性が分かります。令和２年度策定の施設整備計画に基づき、基幹管路の耐震化・老朽管更新を積極的に実施する見込みのため、建設改良事業費の増加が見込まれます。
令和２年度策定の半田市新水道ビジョン・経営戦略に掲げている「安心安全な水を安定的に供給する」という理念実現のために、毎年進捗の確認と改善検討を行います。また５年程度で計画の見直しを行いながら、着実に健全経営を継続していくための取組を実行していきます。</t>
    <rPh sb="3" eb="5">
      <t>ブンセキ</t>
    </rPh>
    <rPh sb="8" eb="10">
      <t>ケイエイ</t>
    </rPh>
    <rPh sb="11" eb="14">
      <t>ケンゼンセイ</t>
    </rPh>
    <rPh sb="15" eb="18">
      <t>コウリツセイ</t>
    </rPh>
    <rPh sb="19" eb="21">
      <t>トウメン</t>
    </rPh>
    <rPh sb="23" eb="25">
      <t>モンダイ</t>
    </rPh>
    <rPh sb="31" eb="32">
      <t>ワ</t>
    </rPh>
    <rPh sb="42" eb="44">
      <t>ケイジョウ</t>
    </rPh>
    <rPh sb="44" eb="46">
      <t>シュウシ</t>
    </rPh>
    <rPh sb="46" eb="48">
      <t>ヒリツ</t>
    </rPh>
    <rPh sb="49" eb="51">
      <t>カイゼン</t>
    </rPh>
    <rPh sb="51" eb="52">
      <t>サク</t>
    </rPh>
    <rPh sb="56" eb="58">
      <t>ヒヨウ</t>
    </rPh>
    <rPh sb="59" eb="61">
      <t>セツゲン</t>
    </rPh>
    <rPh sb="61" eb="62">
      <t>オヨ</t>
    </rPh>
    <rPh sb="63" eb="65">
      <t>シュウエキ</t>
    </rPh>
    <rPh sb="66" eb="68">
      <t>カクホ</t>
    </rPh>
    <rPh sb="69" eb="71">
      <t>キッキン</t>
    </rPh>
    <rPh sb="72" eb="74">
      <t>カダイ</t>
    </rPh>
    <rPh sb="84" eb="86">
      <t>ブンセキ</t>
    </rPh>
    <rPh sb="88" eb="90">
      <t>スイドウ</t>
    </rPh>
    <rPh sb="90" eb="92">
      <t>シセツ</t>
    </rPh>
    <rPh sb="93" eb="95">
      <t>コウシン</t>
    </rPh>
    <rPh sb="96" eb="99">
      <t>セッキョクテキ</t>
    </rPh>
    <rPh sb="100" eb="101">
      <t>スス</t>
    </rPh>
    <rPh sb="103" eb="106">
      <t>ヒツヨウセイ</t>
    </rPh>
    <rPh sb="107" eb="108">
      <t>ワ</t>
    </rPh>
    <rPh sb="113" eb="115">
      <t>レイワ</t>
    </rPh>
    <rPh sb="116" eb="118">
      <t>ネンド</t>
    </rPh>
    <rPh sb="118" eb="120">
      <t>サクテイ</t>
    </rPh>
    <rPh sb="121" eb="123">
      <t>シセツ</t>
    </rPh>
    <rPh sb="123" eb="125">
      <t>セイビ</t>
    </rPh>
    <rPh sb="125" eb="127">
      <t>ケイカク</t>
    </rPh>
    <rPh sb="128" eb="129">
      <t>モト</t>
    </rPh>
    <rPh sb="132" eb="134">
      <t>キカン</t>
    </rPh>
    <rPh sb="134" eb="136">
      <t>カンロ</t>
    </rPh>
    <rPh sb="137" eb="140">
      <t>タイシンカ</t>
    </rPh>
    <rPh sb="141" eb="143">
      <t>ロウキュウ</t>
    </rPh>
    <rPh sb="143" eb="144">
      <t>カン</t>
    </rPh>
    <rPh sb="144" eb="146">
      <t>コウシン</t>
    </rPh>
    <rPh sb="147" eb="150">
      <t>セッキョクテキ</t>
    </rPh>
    <rPh sb="151" eb="153">
      <t>ジッシ</t>
    </rPh>
    <rPh sb="155" eb="157">
      <t>ミコ</t>
    </rPh>
    <rPh sb="162" eb="164">
      <t>ケンセツ</t>
    </rPh>
    <rPh sb="164" eb="166">
      <t>カイリョウ</t>
    </rPh>
    <rPh sb="166" eb="168">
      <t>ジギョウ</t>
    </rPh>
    <rPh sb="168" eb="169">
      <t>ヒ</t>
    </rPh>
    <rPh sb="170" eb="172">
      <t>ゾウカ</t>
    </rPh>
    <rPh sb="173" eb="175">
      <t>ミコ</t>
    </rPh>
    <rPh sb="181" eb="183">
      <t>レイワ</t>
    </rPh>
    <rPh sb="184" eb="186">
      <t>ネンド</t>
    </rPh>
    <rPh sb="186" eb="188">
      <t>サクテイ</t>
    </rPh>
    <rPh sb="189" eb="192">
      <t>ハンダシ</t>
    </rPh>
    <rPh sb="192" eb="193">
      <t>シン</t>
    </rPh>
    <rPh sb="193" eb="195">
      <t>スイドウ</t>
    </rPh>
    <rPh sb="200" eb="202">
      <t>ケイエイ</t>
    </rPh>
    <rPh sb="202" eb="204">
      <t>センリャク</t>
    </rPh>
    <rPh sb="205" eb="206">
      <t>カカ</t>
    </rPh>
    <rPh sb="211" eb="213">
      <t>アンシン</t>
    </rPh>
    <rPh sb="213" eb="215">
      <t>アンゼン</t>
    </rPh>
    <rPh sb="216" eb="217">
      <t>ミズ</t>
    </rPh>
    <rPh sb="218" eb="221">
      <t>アンテイテキ</t>
    </rPh>
    <rPh sb="222" eb="224">
      <t>キョウキュウ</t>
    </rPh>
    <rPh sb="230" eb="232">
      <t>リネン</t>
    </rPh>
    <rPh sb="232" eb="234">
      <t>ジツゲン</t>
    </rPh>
    <rPh sb="239" eb="241">
      <t>マイトシ</t>
    </rPh>
    <rPh sb="241" eb="243">
      <t>シンチョク</t>
    </rPh>
    <rPh sb="244" eb="246">
      <t>カクニン</t>
    </rPh>
    <rPh sb="247" eb="249">
      <t>カイゼン</t>
    </rPh>
    <rPh sb="249" eb="251">
      <t>ケントウ</t>
    </rPh>
    <rPh sb="252" eb="253">
      <t>オコナ</t>
    </rPh>
    <rPh sb="260" eb="261">
      <t>ネン</t>
    </rPh>
    <rPh sb="261" eb="263">
      <t>テイド</t>
    </rPh>
    <rPh sb="264" eb="266">
      <t>ケイカク</t>
    </rPh>
    <rPh sb="267" eb="269">
      <t>ミナオ</t>
    </rPh>
    <rPh sb="271" eb="272">
      <t>オコナ</t>
    </rPh>
    <rPh sb="277" eb="279">
      <t>チャクジツ</t>
    </rPh>
    <rPh sb="280" eb="282">
      <t>ケンゼン</t>
    </rPh>
    <rPh sb="282" eb="284">
      <t>ケイエイ</t>
    </rPh>
    <rPh sb="285" eb="287">
      <t>ケイゾク</t>
    </rPh>
    <rPh sb="294" eb="296">
      <t>トリクミ</t>
    </rPh>
    <rPh sb="297" eb="299">
      <t>ジッコウ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</si>
</sst>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0.27</c:v>
                </c:pt>
                <c:pt idx="1">
                  <c:v>0.26</c:v>
                </c:pt>
                <c:pt idx="2">
                  <c:v>0.28999999999999998</c:v>
                </c:pt>
                <c:pt idx="3">
                  <c:v>0.23</c:v>
                </c:pt>
                <c:pt idx="4">
                  <c:v>0.2</c:v>
                </c:pt>
              </c:numCache>
            </c:numRef>
          </c:val>
          <c:extLst>
            <c:ext xmlns:c16="http://schemas.microsoft.com/office/drawing/2014/chart" uri="{C3380CC4-5D6E-409C-BE32-E72D297353CC}">
              <c16:uniqueId val="{00000000-A307-42EF-950C-BF78026D43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A307-42EF-950C-BF78026D43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76.95</c:v>
                </c:pt>
                <c:pt idx="1">
                  <c:v>77.22</c:v>
                </c:pt>
                <c:pt idx="2">
                  <c:v>77.11</c:v>
                </c:pt>
                <c:pt idx="3">
                  <c:v>78.56</c:v>
                </c:pt>
                <c:pt idx="4">
                  <c:v>77.75</c:v>
                </c:pt>
              </c:numCache>
            </c:numRef>
          </c:val>
          <c:extLst>
            <c:ext xmlns:c16="http://schemas.microsoft.com/office/drawing/2014/chart" uri="{C3380CC4-5D6E-409C-BE32-E72D297353CC}">
              <c16:uniqueId val="{00000000-F92B-4EA3-9443-B7F943D62A1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F92B-4EA3-9443-B7F943D62A1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93.83</c:v>
                </c:pt>
                <c:pt idx="1">
                  <c:v>93.59</c:v>
                </c:pt>
                <c:pt idx="2">
                  <c:v>93.48</c:v>
                </c:pt>
                <c:pt idx="3">
                  <c:v>93.48</c:v>
                </c:pt>
                <c:pt idx="4">
                  <c:v>93.18</c:v>
                </c:pt>
              </c:numCache>
            </c:numRef>
          </c:val>
          <c:extLst>
            <c:ext xmlns:c16="http://schemas.microsoft.com/office/drawing/2014/chart" uri="{C3380CC4-5D6E-409C-BE32-E72D297353CC}">
              <c16:uniqueId val="{00000000-38D5-4B89-B280-B0F2C564F3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38D5-4B89-B280-B0F2C564F3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117.4</c:v>
                </c:pt>
                <c:pt idx="1">
                  <c:v>118.74</c:v>
                </c:pt>
                <c:pt idx="2">
                  <c:v>117.06</c:v>
                </c:pt>
                <c:pt idx="3">
                  <c:v>115.41</c:v>
                </c:pt>
                <c:pt idx="4">
                  <c:v>114.32</c:v>
                </c:pt>
              </c:numCache>
            </c:numRef>
          </c:val>
          <c:extLst>
            <c:ext xmlns:c16="http://schemas.microsoft.com/office/drawing/2014/chart" uri="{C3380CC4-5D6E-409C-BE32-E72D297353CC}">
              <c16:uniqueId val="{00000000-AE1E-41DD-851B-D809A35214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AE1E-41DD-851B-D809A35214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47.57</c:v>
                </c:pt>
                <c:pt idx="1">
                  <c:v>46.79</c:v>
                </c:pt>
                <c:pt idx="2">
                  <c:v>48.11</c:v>
                </c:pt>
                <c:pt idx="3">
                  <c:v>49.2</c:v>
                </c:pt>
                <c:pt idx="4">
                  <c:v>50.46</c:v>
                </c:pt>
              </c:numCache>
            </c:numRef>
          </c:val>
          <c:extLst>
            <c:ext xmlns:c16="http://schemas.microsoft.com/office/drawing/2014/chart" uri="{C3380CC4-5D6E-409C-BE32-E72D297353CC}">
              <c16:uniqueId val="{00000000-AA39-48DB-B694-EE1E4505AD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AA39-48DB-B694-EE1E4505AD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3.92</c:v>
                </c:pt>
                <c:pt idx="1">
                  <c:v>4.43</c:v>
                </c:pt>
                <c:pt idx="2">
                  <c:v>5.91</c:v>
                </c:pt>
                <c:pt idx="3">
                  <c:v>7.88</c:v>
                </c:pt>
                <c:pt idx="4">
                  <c:v>9.2799999999999994</c:v>
                </c:pt>
              </c:numCache>
            </c:numRef>
          </c:val>
          <c:extLst>
            <c:ext xmlns:c16="http://schemas.microsoft.com/office/drawing/2014/chart" uri="{C3380CC4-5D6E-409C-BE32-E72D297353CC}">
              <c16:uniqueId val="{00000000-F61F-43F2-8884-C5D78EF2FB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F61F-43F2-8884-C5D78EF2FB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86-4B86-9EB5-4E3E87F524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8186-4B86-9EB5-4E3E87F524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177.24</c:v>
                </c:pt>
                <c:pt idx="1">
                  <c:v>228.08</c:v>
                </c:pt>
                <c:pt idx="2">
                  <c:v>282.64</c:v>
                </c:pt>
                <c:pt idx="3">
                  <c:v>322.98</c:v>
                </c:pt>
                <c:pt idx="4">
                  <c:v>344.11</c:v>
                </c:pt>
              </c:numCache>
            </c:numRef>
          </c:val>
          <c:extLst>
            <c:ext xmlns:c16="http://schemas.microsoft.com/office/drawing/2014/chart" uri="{C3380CC4-5D6E-409C-BE32-E72D297353CC}">
              <c16:uniqueId val="{00000000-F9A3-424E-A2EA-7E0EA537B92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F9A3-424E-A2EA-7E0EA537B92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39.42</c:v>
                </c:pt>
                <c:pt idx="1">
                  <c:v>33.57</c:v>
                </c:pt>
                <c:pt idx="2">
                  <c:v>28.04</c:v>
                </c:pt>
                <c:pt idx="3">
                  <c:v>25.99</c:v>
                </c:pt>
                <c:pt idx="4">
                  <c:v>17.059999999999999</c:v>
                </c:pt>
              </c:numCache>
            </c:numRef>
          </c:val>
          <c:extLst>
            <c:ext xmlns:c16="http://schemas.microsoft.com/office/drawing/2014/chart" uri="{C3380CC4-5D6E-409C-BE32-E72D297353CC}">
              <c16:uniqueId val="{00000000-E69A-4E03-98A7-D78211B4BF4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E69A-4E03-98A7-D78211B4BF4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110.28</c:v>
                </c:pt>
                <c:pt idx="1">
                  <c:v>113.88</c:v>
                </c:pt>
                <c:pt idx="2">
                  <c:v>110.98</c:v>
                </c:pt>
                <c:pt idx="3">
                  <c:v>94.97</c:v>
                </c:pt>
                <c:pt idx="4">
                  <c:v>108.57</c:v>
                </c:pt>
              </c:numCache>
            </c:numRef>
          </c:val>
          <c:extLst>
            <c:ext xmlns:c16="http://schemas.microsoft.com/office/drawing/2014/chart" uri="{C3380CC4-5D6E-409C-BE32-E72D297353CC}">
              <c16:uniqueId val="{00000000-570C-446B-81F6-D99FE023614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570C-446B-81F6-D99FE023614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119.27</c:v>
                </c:pt>
                <c:pt idx="1">
                  <c:v>116.52</c:v>
                </c:pt>
                <c:pt idx="2">
                  <c:v>118.93</c:v>
                </c:pt>
                <c:pt idx="3">
                  <c:v>118.04</c:v>
                </c:pt>
                <c:pt idx="4">
                  <c:v>120.69</c:v>
                </c:pt>
              </c:numCache>
            </c:numRef>
          </c:val>
          <c:extLst>
            <c:ext xmlns:c16="http://schemas.microsoft.com/office/drawing/2014/chart" uri="{C3380CC4-5D6E-409C-BE32-E72D297353CC}">
              <c16:uniqueId val="{00000000-2AD6-49B2-A92E-6893E840BAB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2AD6-49B2-A92E-6893E840BAB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愛知県　半田市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118535</v>
      </c>
      <c r="AM8" s="45"/>
      <c r="AN8" s="45"/>
      <c r="AO8" s="45"/>
      <c r="AP8" s="45"/>
      <c r="AQ8" s="45"/>
      <c r="AR8" s="45"/>
      <c r="AS8" s="45"/>
      <c r="AT8" s="46">
        <f>データ!$S$6</f>
        <v>47.42</v>
      </c>
      <c r="AU8" s="47"/>
      <c r="AV8" s="47"/>
      <c r="AW8" s="47"/>
      <c r="AX8" s="47"/>
      <c r="AY8" s="47"/>
      <c r="AZ8" s="47"/>
      <c r="BA8" s="47"/>
      <c r="BB8" s="48">
        <f>データ!$T$6</f>
        <v>2499.6799999999998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93.65</v>
      </c>
      <c r="J10" s="47"/>
      <c r="K10" s="47"/>
      <c r="L10" s="47"/>
      <c r="M10" s="47"/>
      <c r="N10" s="47"/>
      <c r="O10" s="81"/>
      <c r="P10" s="48">
        <f>データ!$P$6</f>
        <v>99.38</v>
      </c>
      <c r="Q10" s="48"/>
      <c r="R10" s="48"/>
      <c r="S10" s="48"/>
      <c r="T10" s="48"/>
      <c r="U10" s="48"/>
      <c r="V10" s="48"/>
      <c r="W10" s="45">
        <f>データ!$Q$6</f>
        <v>1930</v>
      </c>
      <c r="X10" s="45"/>
      <c r="Y10" s="45"/>
      <c r="Z10" s="45"/>
      <c r="AA10" s="45"/>
      <c r="AB10" s="45"/>
      <c r="AC10" s="45"/>
      <c r="AD10" s="2"/>
      <c r="AE10" s="2"/>
      <c r="AF10" s="2"/>
      <c r="AG10" s="2"/>
      <c r="AH10" s="2"/>
      <c r="AI10" s="2"/>
      <c r="AJ10" s="2"/>
      <c r="AK10" s="2"/>
      <c r="AL10" s="45">
        <f>データ!$U$6</f>
        <v>117436</v>
      </c>
      <c r="AM10" s="45"/>
      <c r="AN10" s="45"/>
      <c r="AO10" s="45"/>
      <c r="AP10" s="45"/>
      <c r="AQ10" s="45"/>
      <c r="AR10" s="45"/>
      <c r="AS10" s="45"/>
      <c r="AT10" s="46">
        <f>データ!$V$6</f>
        <v>47.24</v>
      </c>
      <c r="AU10" s="47"/>
      <c r="AV10" s="47"/>
      <c r="AW10" s="47"/>
      <c r="AX10" s="47"/>
      <c r="AY10" s="47"/>
      <c r="AZ10" s="47"/>
      <c r="BA10" s="47"/>
      <c r="BB10" s="48">
        <f>データ!$W$6</f>
        <v>2485.94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gyrIwzxUwmiMOUAdbQBvIq3+GiQYH/alzS4iOMD11P16aIOmaRuidwSLkdzFnC7a7goSecMTryeDK20AdCXEg==" saltValue="8My5IY2pNDZXN8xlBhgyL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232050</v>
      </c>
      <c r="D6" s="20">
        <f t="shared" si="3"/>
        <v>46</v>
      </c>
      <c r="E6" s="20">
        <f t="shared" si="3"/>
        <v>1</v>
      </c>
      <c r="F6" s="20">
        <f t="shared" si="3"/>
        <v>0</v>
      </c>
      <c r="G6" s="20">
        <f t="shared" si="3"/>
        <v>1</v>
      </c>
      <c r="H6" s="20" t="str">
        <f t="shared" si="3"/>
        <v>愛知県　半田市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93.65</v>
      </c>
      <c r="P6" s="21">
        <f t="shared" si="3"/>
        <v>99.38</v>
      </c>
      <c r="Q6" s="21">
        <f t="shared" si="3"/>
        <v>1930</v>
      </c>
      <c r="R6" s="21">
        <f t="shared" si="3"/>
        <v>118535</v>
      </c>
      <c r="S6" s="21">
        <f t="shared" si="3"/>
        <v>47.42</v>
      </c>
      <c r="T6" s="21">
        <f t="shared" si="3"/>
        <v>2499.6799999999998</v>
      </c>
      <c r="U6" s="21">
        <f t="shared" si="3"/>
        <v>117436</v>
      </c>
      <c r="V6" s="21">
        <f t="shared" si="3"/>
        <v>47.24</v>
      </c>
      <c r="W6" s="21">
        <f t="shared" si="3"/>
        <v>2485.94</v>
      </c>
      <c r="X6" s="22">
        <f>IF(X7="",NA(),X7)</f>
        <v>117.4</v>
      </c>
      <c r="Y6" s="22">
        <f t="shared" ref="Y6:AG6" si="4">IF(Y7="",NA(),Y7)</f>
        <v>118.74</v>
      </c>
      <c r="Z6" s="22">
        <f t="shared" si="4"/>
        <v>117.06</v>
      </c>
      <c r="AA6" s="22">
        <f t="shared" si="4"/>
        <v>115.41</v>
      </c>
      <c r="AB6" s="22">
        <f t="shared" si="4"/>
        <v>114.32</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177.24</v>
      </c>
      <c r="AU6" s="22">
        <f t="shared" ref="AU6:BC6" si="6">IF(AU7="",NA(),AU7)</f>
        <v>228.08</v>
      </c>
      <c r="AV6" s="22">
        <f t="shared" si="6"/>
        <v>282.64</v>
      </c>
      <c r="AW6" s="22">
        <f t="shared" si="6"/>
        <v>322.98</v>
      </c>
      <c r="AX6" s="22">
        <f t="shared" si="6"/>
        <v>344.11</v>
      </c>
      <c r="AY6" s="22">
        <f t="shared" si="6"/>
        <v>337.49</v>
      </c>
      <c r="AZ6" s="22">
        <f t="shared" si="6"/>
        <v>335.6</v>
      </c>
      <c r="BA6" s="22">
        <f t="shared" si="6"/>
        <v>358.91</v>
      </c>
      <c r="BB6" s="22">
        <f t="shared" si="6"/>
        <v>360.96</v>
      </c>
      <c r="BC6" s="22">
        <f t="shared" si="6"/>
        <v>351.29</v>
      </c>
      <c r="BD6" s="21" t="str">
        <f>IF(BD7="","",IF(BD7="-","【-】","【"&amp;SUBSTITUTE(TEXT(BD7,"#,##0.00"),"-","△")&amp;"】"))</f>
        <v>【261.51】</v>
      </c>
      <c r="BE6" s="22">
        <f>IF(BE7="",NA(),BE7)</f>
        <v>39.42</v>
      </c>
      <c r="BF6" s="22">
        <f t="shared" ref="BF6:BN6" si="7">IF(BF7="",NA(),BF7)</f>
        <v>33.57</v>
      </c>
      <c r="BG6" s="22">
        <f t="shared" si="7"/>
        <v>28.04</v>
      </c>
      <c r="BH6" s="22">
        <f t="shared" si="7"/>
        <v>25.99</v>
      </c>
      <c r="BI6" s="22">
        <f t="shared" si="7"/>
        <v>17.059999999999999</v>
      </c>
      <c r="BJ6" s="22">
        <f t="shared" si="7"/>
        <v>265.92</v>
      </c>
      <c r="BK6" s="22">
        <f t="shared" si="7"/>
        <v>258.26</v>
      </c>
      <c r="BL6" s="22">
        <f t="shared" si="7"/>
        <v>247.27</v>
      </c>
      <c r="BM6" s="22">
        <f t="shared" si="7"/>
        <v>239.18</v>
      </c>
      <c r="BN6" s="22">
        <f t="shared" si="7"/>
        <v>236.29</v>
      </c>
      <c r="BO6" s="21" t="str">
        <f>IF(BO7="","",IF(BO7="-","【-】","【"&amp;SUBSTITUTE(TEXT(BO7,"#,##0.00"),"-","△")&amp;"】"))</f>
        <v>【265.16】</v>
      </c>
      <c r="BP6" s="22">
        <f>IF(BP7="",NA(),BP7)</f>
        <v>110.28</v>
      </c>
      <c r="BQ6" s="22">
        <f t="shared" ref="BQ6:BY6" si="8">IF(BQ7="",NA(),BQ7)</f>
        <v>113.88</v>
      </c>
      <c r="BR6" s="22">
        <f t="shared" si="8"/>
        <v>110.98</v>
      </c>
      <c r="BS6" s="22">
        <f t="shared" si="8"/>
        <v>94.97</v>
      </c>
      <c r="BT6" s="22">
        <f t="shared" si="8"/>
        <v>108.57</v>
      </c>
      <c r="BU6" s="22">
        <f t="shared" si="8"/>
        <v>105.86</v>
      </c>
      <c r="BV6" s="22">
        <f t="shared" si="8"/>
        <v>106.07</v>
      </c>
      <c r="BW6" s="22">
        <f t="shared" si="8"/>
        <v>105.34</v>
      </c>
      <c r="BX6" s="22">
        <f t="shared" si="8"/>
        <v>101.89</v>
      </c>
      <c r="BY6" s="22">
        <f t="shared" si="8"/>
        <v>104.33</v>
      </c>
      <c r="BZ6" s="21" t="str">
        <f>IF(BZ7="","",IF(BZ7="-","【-】","【"&amp;SUBSTITUTE(TEXT(BZ7,"#,##0.00"),"-","△")&amp;"】"))</f>
        <v>【102.35】</v>
      </c>
      <c r="CA6" s="22">
        <f>IF(CA7="",NA(),CA7)</f>
        <v>119.27</v>
      </c>
      <c r="CB6" s="22">
        <f t="shared" ref="CB6:CJ6" si="9">IF(CB7="",NA(),CB7)</f>
        <v>116.52</v>
      </c>
      <c r="CC6" s="22">
        <f t="shared" si="9"/>
        <v>118.93</v>
      </c>
      <c r="CD6" s="22">
        <f t="shared" si="9"/>
        <v>118.04</v>
      </c>
      <c r="CE6" s="22">
        <f t="shared" si="9"/>
        <v>120.69</v>
      </c>
      <c r="CF6" s="22">
        <f t="shared" si="9"/>
        <v>158.58000000000001</v>
      </c>
      <c r="CG6" s="22">
        <f t="shared" si="9"/>
        <v>159.22</v>
      </c>
      <c r="CH6" s="22">
        <f t="shared" si="9"/>
        <v>159.6</v>
      </c>
      <c r="CI6" s="22">
        <f t="shared" si="9"/>
        <v>156.32</v>
      </c>
      <c r="CJ6" s="22">
        <f t="shared" si="9"/>
        <v>157.4</v>
      </c>
      <c r="CK6" s="21" t="str">
        <f>IF(CK7="","",IF(CK7="-","【-】","【"&amp;SUBSTITUTE(TEXT(CK7,"#,##0.00"),"-","△")&amp;"】"))</f>
        <v>【167.74】</v>
      </c>
      <c r="CL6" s="22">
        <f>IF(CL7="",NA(),CL7)</f>
        <v>76.95</v>
      </c>
      <c r="CM6" s="22">
        <f t="shared" ref="CM6:CU6" si="10">IF(CM7="",NA(),CM7)</f>
        <v>77.22</v>
      </c>
      <c r="CN6" s="22">
        <f t="shared" si="10"/>
        <v>77.11</v>
      </c>
      <c r="CO6" s="22">
        <f t="shared" si="10"/>
        <v>78.56</v>
      </c>
      <c r="CP6" s="22">
        <f t="shared" si="10"/>
        <v>77.75</v>
      </c>
      <c r="CQ6" s="22">
        <f t="shared" si="10"/>
        <v>62.38</v>
      </c>
      <c r="CR6" s="22">
        <f t="shared" si="10"/>
        <v>62.83</v>
      </c>
      <c r="CS6" s="22">
        <f t="shared" si="10"/>
        <v>62.05</v>
      </c>
      <c r="CT6" s="22">
        <f t="shared" si="10"/>
        <v>63.23</v>
      </c>
      <c r="CU6" s="22">
        <f t="shared" si="10"/>
        <v>62.59</v>
      </c>
      <c r="CV6" s="21" t="str">
        <f>IF(CV7="","",IF(CV7="-","【-】","【"&amp;SUBSTITUTE(TEXT(CV7,"#,##0.00"),"-","△")&amp;"】"))</f>
        <v>【60.29】</v>
      </c>
      <c r="CW6" s="22">
        <f>IF(CW7="",NA(),CW7)</f>
        <v>93.83</v>
      </c>
      <c r="CX6" s="22">
        <f t="shared" ref="CX6:DF6" si="11">IF(CX7="",NA(),CX7)</f>
        <v>93.59</v>
      </c>
      <c r="CY6" s="22">
        <f t="shared" si="11"/>
        <v>93.48</v>
      </c>
      <c r="CZ6" s="22">
        <f t="shared" si="11"/>
        <v>93.48</v>
      </c>
      <c r="DA6" s="22">
        <f t="shared" si="11"/>
        <v>93.18</v>
      </c>
      <c r="DB6" s="22">
        <f t="shared" si="11"/>
        <v>89.17</v>
      </c>
      <c r="DC6" s="22">
        <f t="shared" si="11"/>
        <v>88.86</v>
      </c>
      <c r="DD6" s="22">
        <f t="shared" si="11"/>
        <v>89.11</v>
      </c>
      <c r="DE6" s="22">
        <f t="shared" si="11"/>
        <v>89.35</v>
      </c>
      <c r="DF6" s="22">
        <f t="shared" si="11"/>
        <v>89.7</v>
      </c>
      <c r="DG6" s="21" t="str">
        <f>IF(DG7="","",IF(DG7="-","【-】","【"&amp;SUBSTITUTE(TEXT(DG7,"#,##0.00"),"-","△")&amp;"】"))</f>
        <v>【90.12】</v>
      </c>
      <c r="DH6" s="22">
        <f>IF(DH7="",NA(),DH7)</f>
        <v>47.57</v>
      </c>
      <c r="DI6" s="22">
        <f t="shared" ref="DI6:DQ6" si="12">IF(DI7="",NA(),DI7)</f>
        <v>46.79</v>
      </c>
      <c r="DJ6" s="22">
        <f t="shared" si="12"/>
        <v>48.11</v>
      </c>
      <c r="DK6" s="22">
        <f t="shared" si="12"/>
        <v>49.2</v>
      </c>
      <c r="DL6" s="22">
        <f t="shared" si="12"/>
        <v>50.46</v>
      </c>
      <c r="DM6" s="22">
        <f t="shared" si="12"/>
        <v>46.99</v>
      </c>
      <c r="DN6" s="22">
        <f t="shared" si="12"/>
        <v>47.89</v>
      </c>
      <c r="DO6" s="22">
        <f t="shared" si="12"/>
        <v>48.69</v>
      </c>
      <c r="DP6" s="22">
        <f t="shared" si="12"/>
        <v>49.62</v>
      </c>
      <c r="DQ6" s="22">
        <f t="shared" si="12"/>
        <v>50.5</v>
      </c>
      <c r="DR6" s="21" t="str">
        <f>IF(DR7="","",IF(DR7="-","【-】","【"&amp;SUBSTITUTE(TEXT(DR7,"#,##0.00"),"-","△")&amp;"】"))</f>
        <v>【50.88】</v>
      </c>
      <c r="DS6" s="22">
        <f>IF(DS7="",NA(),DS7)</f>
        <v>3.92</v>
      </c>
      <c r="DT6" s="22">
        <f t="shared" ref="DT6:EB6" si="13">IF(DT7="",NA(),DT7)</f>
        <v>4.43</v>
      </c>
      <c r="DU6" s="22">
        <f t="shared" si="13"/>
        <v>5.91</v>
      </c>
      <c r="DV6" s="22">
        <f t="shared" si="13"/>
        <v>7.88</v>
      </c>
      <c r="DW6" s="22">
        <f t="shared" si="13"/>
        <v>9.2799999999999994</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0.27</v>
      </c>
      <c r="EE6" s="22">
        <f t="shared" ref="EE6:EM6" si="14">IF(EE7="",NA(),EE7)</f>
        <v>0.26</v>
      </c>
      <c r="EF6" s="22">
        <f t="shared" si="14"/>
        <v>0.28999999999999998</v>
      </c>
      <c r="EG6" s="22">
        <f t="shared" si="14"/>
        <v>0.23</v>
      </c>
      <c r="EH6" s="22">
        <f t="shared" si="14"/>
        <v>0.2</v>
      </c>
      <c r="EI6" s="22">
        <f t="shared" si="14"/>
        <v>0.74</v>
      </c>
      <c r="EJ6" s="22">
        <f t="shared" si="14"/>
        <v>0.72</v>
      </c>
      <c r="EK6" s="22">
        <f t="shared" si="14"/>
        <v>0.66</v>
      </c>
      <c r="EL6" s="22">
        <f t="shared" si="14"/>
        <v>0.67</v>
      </c>
      <c r="EM6" s="22">
        <f t="shared" si="14"/>
        <v>0.62</v>
      </c>
      <c r="EN6" s="21" t="str">
        <f>IF(EN7="","",IF(EN7="-","【-】","【"&amp;SUBSTITUTE(TEXT(EN7,"#,##0.00"),"-","△")&amp;"】"))</f>
        <v>【0.66】</v>
      </c>
    </row>
    <row r="7" spans="1:144" s="23" customFormat="1">
      <c r="A7" s="15"/>
      <c r="B7" s="24">
        <v>2021</v>
      </c>
      <c r="C7" s="24">
        <v>232050</v>
      </c>
      <c r="D7" s="24">
        <v>46</v>
      </c>
      <c r="E7" s="24">
        <v>1</v>
      </c>
      <c r="F7" s="24">
        <v>0</v>
      </c>
      <c r="G7" s="24">
        <v>1</v>
      </c>
      <c r="H7" s="24" t="s">
        <v>93</v>
      </c>
      <c r="I7" s="24" t="s">
        <v>94</v>
      </c>
      <c r="J7" s="24" t="s">
        <v>95</v>
      </c>
      <c r="K7" s="24" t="s">
        <v>96</v>
      </c>
      <c r="L7" s="24" t="s">
        <v>97</v>
      </c>
      <c r="M7" s="24" t="s">
        <v>98</v>
      </c>
      <c r="N7" s="25" t="s">
        <v>99</v>
      </c>
      <c r="O7" s="25">
        <v>93.65</v>
      </c>
      <c r="P7" s="25">
        <v>99.38</v>
      </c>
      <c r="Q7" s="25">
        <v>1930</v>
      </c>
      <c r="R7" s="25">
        <v>118535</v>
      </c>
      <c r="S7" s="25">
        <v>47.42</v>
      </c>
      <c r="T7" s="25">
        <v>2499.6799999999998</v>
      </c>
      <c r="U7" s="25">
        <v>117436</v>
      </c>
      <c r="V7" s="25">
        <v>47.24</v>
      </c>
      <c r="W7" s="25">
        <v>2485.94</v>
      </c>
      <c r="X7" s="25">
        <v>117.4</v>
      </c>
      <c r="Y7" s="25">
        <v>118.74</v>
      </c>
      <c r="Z7" s="25">
        <v>117.06</v>
      </c>
      <c r="AA7" s="25">
        <v>115.41</v>
      </c>
      <c r="AB7" s="25">
        <v>114.32</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177.24</v>
      </c>
      <c r="AU7" s="25">
        <v>228.08</v>
      </c>
      <c r="AV7" s="25">
        <v>282.64</v>
      </c>
      <c r="AW7" s="25">
        <v>322.98</v>
      </c>
      <c r="AX7" s="25">
        <v>344.11</v>
      </c>
      <c r="AY7" s="25">
        <v>337.49</v>
      </c>
      <c r="AZ7" s="25">
        <v>335.6</v>
      </c>
      <c r="BA7" s="25">
        <v>358.91</v>
      </c>
      <c r="BB7" s="25">
        <v>360.96</v>
      </c>
      <c r="BC7" s="25">
        <v>351.29</v>
      </c>
      <c r="BD7" s="25">
        <v>261.51</v>
      </c>
      <c r="BE7" s="25">
        <v>39.42</v>
      </c>
      <c r="BF7" s="25">
        <v>33.57</v>
      </c>
      <c r="BG7" s="25">
        <v>28.04</v>
      </c>
      <c r="BH7" s="25">
        <v>25.99</v>
      </c>
      <c r="BI7" s="25">
        <v>17.059999999999999</v>
      </c>
      <c r="BJ7" s="25">
        <v>265.92</v>
      </c>
      <c r="BK7" s="25">
        <v>258.26</v>
      </c>
      <c r="BL7" s="25">
        <v>247.27</v>
      </c>
      <c r="BM7" s="25">
        <v>239.18</v>
      </c>
      <c r="BN7" s="25">
        <v>236.29</v>
      </c>
      <c r="BO7" s="25">
        <v>265.16000000000003</v>
      </c>
      <c r="BP7" s="25">
        <v>110.28</v>
      </c>
      <c r="BQ7" s="25">
        <v>113.88</v>
      </c>
      <c r="BR7" s="25">
        <v>110.98</v>
      </c>
      <c r="BS7" s="25">
        <v>94.97</v>
      </c>
      <c r="BT7" s="25">
        <v>108.57</v>
      </c>
      <c r="BU7" s="25">
        <v>105.86</v>
      </c>
      <c r="BV7" s="25">
        <v>106.07</v>
      </c>
      <c r="BW7" s="25">
        <v>105.34</v>
      </c>
      <c r="BX7" s="25">
        <v>101.89</v>
      </c>
      <c r="BY7" s="25">
        <v>104.33</v>
      </c>
      <c r="BZ7" s="25">
        <v>102.35</v>
      </c>
      <c r="CA7" s="25">
        <v>119.27</v>
      </c>
      <c r="CB7" s="25">
        <v>116.52</v>
      </c>
      <c r="CC7" s="25">
        <v>118.93</v>
      </c>
      <c r="CD7" s="25">
        <v>118.04</v>
      </c>
      <c r="CE7" s="25">
        <v>120.69</v>
      </c>
      <c r="CF7" s="25">
        <v>158.58000000000001</v>
      </c>
      <c r="CG7" s="25">
        <v>159.22</v>
      </c>
      <c r="CH7" s="25">
        <v>159.6</v>
      </c>
      <c r="CI7" s="25">
        <v>156.32</v>
      </c>
      <c r="CJ7" s="25">
        <v>157.4</v>
      </c>
      <c r="CK7" s="25">
        <v>167.74</v>
      </c>
      <c r="CL7" s="25">
        <v>76.95</v>
      </c>
      <c r="CM7" s="25">
        <v>77.22</v>
      </c>
      <c r="CN7" s="25">
        <v>77.11</v>
      </c>
      <c r="CO7" s="25">
        <v>78.56</v>
      </c>
      <c r="CP7" s="25">
        <v>77.75</v>
      </c>
      <c r="CQ7" s="25">
        <v>62.38</v>
      </c>
      <c r="CR7" s="25">
        <v>62.83</v>
      </c>
      <c r="CS7" s="25">
        <v>62.05</v>
      </c>
      <c r="CT7" s="25">
        <v>63.23</v>
      </c>
      <c r="CU7" s="25">
        <v>62.59</v>
      </c>
      <c r="CV7" s="25">
        <v>60.29</v>
      </c>
      <c r="CW7" s="25">
        <v>93.83</v>
      </c>
      <c r="CX7" s="25">
        <v>93.59</v>
      </c>
      <c r="CY7" s="25">
        <v>93.48</v>
      </c>
      <c r="CZ7" s="25">
        <v>93.48</v>
      </c>
      <c r="DA7" s="25">
        <v>93.18</v>
      </c>
      <c r="DB7" s="25">
        <v>89.17</v>
      </c>
      <c r="DC7" s="25">
        <v>88.86</v>
      </c>
      <c r="DD7" s="25">
        <v>89.11</v>
      </c>
      <c r="DE7" s="25">
        <v>89.35</v>
      </c>
      <c r="DF7" s="25">
        <v>89.7</v>
      </c>
      <c r="DG7" s="25">
        <v>90.12</v>
      </c>
      <c r="DH7" s="25">
        <v>47.57</v>
      </c>
      <c r="DI7" s="25">
        <v>46.79</v>
      </c>
      <c r="DJ7" s="25">
        <v>48.11</v>
      </c>
      <c r="DK7" s="25">
        <v>49.2</v>
      </c>
      <c r="DL7" s="25">
        <v>50.46</v>
      </c>
      <c r="DM7" s="25">
        <v>46.99</v>
      </c>
      <c r="DN7" s="25">
        <v>47.89</v>
      </c>
      <c r="DO7" s="25">
        <v>48.69</v>
      </c>
      <c r="DP7" s="25">
        <v>49.62</v>
      </c>
      <c r="DQ7" s="25">
        <v>50.5</v>
      </c>
      <c r="DR7" s="25">
        <v>50.88</v>
      </c>
      <c r="DS7" s="25">
        <v>3.92</v>
      </c>
      <c r="DT7" s="25">
        <v>4.43</v>
      </c>
      <c r="DU7" s="25">
        <v>5.91</v>
      </c>
      <c r="DV7" s="25">
        <v>7.88</v>
      </c>
      <c r="DW7" s="25">
        <v>9.2799999999999994</v>
      </c>
      <c r="DX7" s="25">
        <v>15.83</v>
      </c>
      <c r="DY7" s="25">
        <v>16.899999999999999</v>
      </c>
      <c r="DZ7" s="25">
        <v>18.260000000000002</v>
      </c>
      <c r="EA7" s="25">
        <v>19.510000000000002</v>
      </c>
      <c r="EB7" s="25">
        <v>21.19</v>
      </c>
      <c r="EC7" s="25">
        <v>22.3</v>
      </c>
      <c r="ED7" s="25">
        <v>0.27</v>
      </c>
      <c r="EE7" s="25">
        <v>0.26</v>
      </c>
      <c r="EF7" s="25">
        <v>0.28999999999999998</v>
      </c>
      <c r="EG7" s="25">
        <v>0.23</v>
      </c>
      <c r="EH7" s="25">
        <v>0.2</v>
      </c>
      <c r="EI7" s="25">
        <v>0.74</v>
      </c>
      <c r="EJ7" s="25">
        <v>0.72</v>
      </c>
      <c r="EK7" s="25">
        <v>0.66</v>
      </c>
      <c r="EL7" s="25">
        <v>0.67</v>
      </c>
      <c r="EM7" s="25">
        <v>0.62</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半田市</cp:lastModifiedBy>
  <cp:lastPrinted>2023-01-17T02:40:06Z</cp:lastPrinted>
  <dcterms:created xsi:type="dcterms:W3CDTF">2022-12-01T01:00:02Z</dcterms:created>
  <dcterms:modified xsi:type="dcterms:W3CDTF">2023-02-22T06:45:47Z</dcterms:modified>
  <cp:category/>
</cp:coreProperties>
</file>