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水道部\上水道課\課内\☆01担当共通\111 ホームページ\経営比較分析表\"/>
    </mc:Choice>
  </mc:AlternateContent>
  <workbookProtection workbookAlgorithmName="SHA-512" workbookHashValue="FOv52ncyJR5Ra7qeswBb4CWFeixC1nGuFbJX5mbJthrWUJEqeA2RLPuxvUy30tNof266eUoFhnBl7wMZPk3xMg==" workbookSaltValue="I6pAcSZXE6PX39ZsiQCE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<sst xmlns="http://schemas.openxmlformats.org/spreadsheetml/2006/main" count="228" uniqueCount="114">
  <si>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</si>
  <si>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</si>
  <si>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</si>
  <si>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</si>
  <si>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</si>
  <si>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</si>
  <si>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</si>
  <si>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</si>
  <si>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</si>
  <si>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</si>
  <si>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</si>
  <si>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</si>
  <si>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</si>
  <si>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</si>
  <si>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</si>
  <si>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</si>
  <si>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</si>
  <si>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</si>
  <si>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</si>
  <si>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</si>
  <si>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</si>
  <si>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</si>
  <si>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</si>
  <si>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</si>
  <si>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</si>
  <si>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</si>
  <si>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</si>
  <si>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</si>
  <si>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</si>
  <si>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</si>
  <si>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</si>
  <si>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</si>
  <si>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</si>
  <si>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</si>
  <si>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</si>
  <si>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</si>
  <si>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</si>
  <si>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</si>
  <si>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</si>
  <si>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</si>
  <si>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</si>
  <si>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</si>
  <si>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</si>
  <si>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</si>
  <si>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</si>
  <si>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</si>
  <si>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</si>
  <si>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</si>
  <si>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</si>
  <si>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</si>
  <si>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</si>
  <si>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</si>
  <si>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</si>
  <si>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</si>
  <si>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</si>
  <si>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</si>
  <si>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</si>
  <si>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</si>
  <si>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</si>
  <si>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</si>
  <si>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</si>
  <si>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</si>
  <si>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</si>
  <si>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</si>
  <si>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</si>
  <si>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</si>
  <si>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</si>
  <si>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</si>
  <si>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</si>
  <si>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</si>
  <si>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</si>
  <si>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</si>
  <si>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</si>
  <si>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</si>
  <si>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</si>
  <si>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</si>
  <si>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</si>
  <si>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</si>
  <si>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</si>
  <si>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</si>
  <si>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</si>
  <si>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</si>
  <si>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</si>
  <si>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</si>
  <si>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</si>
  <si>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</si>
  <si>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</si>
  <si>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</si>
  <si>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</si>
  <si>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</si>
  <si>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</si>
  <si>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</si>
  <si>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</si>
  <si>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</si>
  <si>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</si>
  <si>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</si>
  <si>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</si>
  <si>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</si>
  <si>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</si>
  <si>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</si>
  <si>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</si>
  <si>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</si>
  <si>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</si>
  <si>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</si>
  <si>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</si>
  <si>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</si>
  <si>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</si>
  <si>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</si>
  <si>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</si>
  <si>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</si>
  <si>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</si>
  <si>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成29年度に建設が完了した配水池を30年度末に償却対象資産として計上したため、30年度は低下しました。令和元年度に上昇した理由は、管路更新計画の策定を見込んで、布設替え工事を減少させているためです。
　②管路経年化率は、類似団体と比較して低い水準ではありますが、微増で推移しており、今後耐用年数に達し更新時期を迎える管路が増加すると見込んでいます。
　③管路更新率は、配水池建設及び応急給水栓の整備に優先的に投資をしたことから低い水準ですが、災害時の応急給水に必要な基幹管路の耐震適合率は　84.1％と高水準です。しかし、今後は、残る耐震性に劣る管路の更新を計画的に進めるとともに、長期的には目標耐用年数に応じた更新が必要となります。</t>
    <rPh sb="15" eb="17">
      <t>ヘイセイ</t>
    </rPh>
    <rPh sb="22" eb="24">
      <t>ケンセツ</t>
    </rPh>
    <rPh sb="25" eb="27">
      <t>カンリョウ</t>
    </rPh>
    <rPh sb="29" eb="32">
      <t>ハイスイチ</t>
    </rPh>
    <rPh sb="35" eb="37">
      <t>ネンド</t>
    </rPh>
    <rPh sb="37" eb="38">
      <t>マツ</t>
    </rPh>
    <rPh sb="57" eb="59">
      <t>ネンド</t>
    </rPh>
    <rPh sb="60" eb="62">
      <t>テイカ</t>
    </rPh>
    <rPh sb="73" eb="75">
      <t>ジョウショウ</t>
    </rPh>
    <rPh sb="77" eb="79">
      <t>リユウ</t>
    </rPh>
    <rPh sb="81" eb="83">
      <t>カンロ</t>
    </rPh>
    <rPh sb="83" eb="85">
      <t>コウシン</t>
    </rPh>
    <rPh sb="85" eb="87">
      <t>ケイカク</t>
    </rPh>
    <rPh sb="88" eb="90">
      <t>サクテイ</t>
    </rPh>
    <rPh sb="91" eb="93">
      <t>ミコ</t>
    </rPh>
    <rPh sb="96" eb="99">
      <t>フセツガ</t>
    </rPh>
    <rPh sb="100" eb="102">
      <t>コウジ</t>
    </rPh>
    <rPh sb="103" eb="105">
      <t>ゲンショウ</t>
    </rPh>
    <rPh sb="126" eb="128">
      <t>ルイジ</t>
    </rPh>
    <rPh sb="128" eb="130">
      <t>ダンタイ</t>
    </rPh>
    <rPh sb="131" eb="133">
      <t>ヒカク</t>
    </rPh>
    <rPh sb="135" eb="136">
      <t>ヒク</t>
    </rPh>
    <rPh sb="137" eb="139">
      <t>スイジュン</t>
    </rPh>
    <rPh sb="147" eb="149">
      <t>ビゾウ</t>
    </rPh>
    <rPh sb="182" eb="184">
      <t>ミコ</t>
    </rPh>
    <rPh sb="193" eb="195">
      <t>カンロ</t>
    </rPh>
    <rPh sb="195" eb="197">
      <t>コウシン</t>
    </rPh>
    <rPh sb="197" eb="198">
      <t>リツ</t>
    </rPh>
    <rPh sb="216" eb="219">
      <t>ユウセンテキ</t>
    </rPh>
    <rPh sb="237" eb="239">
      <t>サイガイ</t>
    </rPh>
    <rPh sb="239" eb="240">
      <t>ジ</t>
    </rPh>
    <rPh sb="241" eb="243">
      <t>オウキュウ</t>
    </rPh>
    <rPh sb="243" eb="245">
      <t>キュウスイ</t>
    </rPh>
    <rPh sb="246" eb="248">
      <t>ヒツヨウ</t>
    </rPh>
    <rPh sb="249" eb="251">
      <t>キカン</t>
    </rPh>
    <rPh sb="251" eb="253">
      <t>カンロ</t>
    </rPh>
    <rPh sb="256" eb="258">
      <t>テキゴウ</t>
    </rPh>
    <rPh sb="258" eb="259">
      <t>リツ</t>
    </rPh>
    <rPh sb="267" eb="270">
      <t>コウスイジュン</t>
    </rPh>
    <rPh sb="277" eb="279">
      <t>コンゴ</t>
    </rPh>
    <phoneticPr fontId="4"/>
  </si>
  <si>
    <t>　１．の分析から現状の経営状態に特段の問題はなく健全であると言えますが、２．の分析から水道施設の更新が今後ますます必要となることが分かります。将来的には給水人口の減少等による使用量の減少が想定されるため、給水収益は減少傾向で推移すると予想しています。施設更新計画に基づく更新投資に備え、収益の確保のため、口座割引をご利用のお客様への200円キャッシュバックを始め、適正な水道料金について十分な検討を行う必要があります。
　将来にわたり安定的な事業継続ができるよう、財源の確保や費用の平準化を図りながら施設の更新を行う必要があり、そのために施設整備計画、経営戦略及び半田市新水道ビジョンを令和２年度に策定します。</t>
    <rPh sb="4" eb="6">
      <t>ブンセキ</t>
    </rPh>
    <rPh sb="8" eb="10">
      <t>ゲンジョウ</t>
    </rPh>
    <rPh sb="11" eb="13">
      <t>ケイエイ</t>
    </rPh>
    <rPh sb="13" eb="15">
      <t>ジョウタイ</t>
    </rPh>
    <rPh sb="16" eb="18">
      <t>トクダン</t>
    </rPh>
    <rPh sb="19" eb="21">
      <t>モンダイ</t>
    </rPh>
    <rPh sb="24" eb="26">
      <t>ケンゼン</t>
    </rPh>
    <rPh sb="30" eb="31">
      <t>イ</t>
    </rPh>
    <rPh sb="39" eb="41">
      <t>ブンセキ</t>
    </rPh>
    <rPh sb="48" eb="50">
      <t>コウシン</t>
    </rPh>
    <rPh sb="51" eb="53">
      <t>コンゴ</t>
    </rPh>
    <rPh sb="57" eb="59">
      <t>ヒツヨウ</t>
    </rPh>
    <rPh sb="65" eb="66">
      <t>ワ</t>
    </rPh>
    <rPh sb="71" eb="73">
      <t>ショウライ</t>
    </rPh>
    <rPh sb="125" eb="127">
      <t>シセツ</t>
    </rPh>
    <rPh sb="127" eb="129">
      <t>コウシン</t>
    </rPh>
    <rPh sb="129" eb="131">
      <t>ケイカク</t>
    </rPh>
    <rPh sb="132" eb="133">
      <t>モト</t>
    </rPh>
    <rPh sb="179" eb="180">
      <t>ハジ</t>
    </rPh>
    <rPh sb="193" eb="195">
      <t>ジュウブン</t>
    </rPh>
    <rPh sb="196" eb="198">
      <t>ケントウ</t>
    </rPh>
    <rPh sb="199" eb="200">
      <t>オコナ</t>
    </rPh>
    <rPh sb="250" eb="252">
      <t>シセツ</t>
    </rPh>
    <rPh sb="253" eb="255">
      <t>コウシン</t>
    </rPh>
    <rPh sb="256" eb="257">
      <t>オコナ</t>
    </rPh>
    <rPh sb="258" eb="260">
      <t>ヒツヨウ</t>
    </rPh>
    <rPh sb="282" eb="285">
      <t>ハンダシ</t>
    </rPh>
    <rPh sb="293" eb="295">
      <t>レイワ</t>
    </rPh>
    <rPh sb="296" eb="298">
      <t>ネンド</t>
    </rPh>
    <rPh sb="299" eb="301">
      <t>サクテイ</t>
    </rPh>
    <phoneticPr fontId="4"/>
  </si>
  <si>
    <t>　①経常収支比率及び⑤料金回収率は、平成27年度は、給水収益の減及び配水池の建て替えに伴う取り壊し時の除却費等の発生により、一時的に低い値となっていますが、28年度以降は改善し、類似団体の平均値を上回っています。加えて②累積欠損金比率が、累積欠損金が発生していないことから0％を維持していることと併せて、経営は健全であると言えます。
　③流動比率は、類似団体に比べて低い水準となっていますが、100％以上を維持しており支払い能力に問題はありません。低水準の主な要因は配水池建設及び応急給水栓整備への投資により預金が減少したためですが、徐々に回復しています。
　④企業債残高対給水収益比率は、平成12年度以降は新たな借入れを行っていないため、残高は減少を続けています。今後の計画的な施設更新等について、借り入れを視野に入れて検討を行います。
　⑥給水原価は、⑧有収率が高いことに加え、日頃の経費節減の努力により、類似団体と比べても継続的に低い水準を維持しています。
　⑦施設利用率は、高水準のまま横ばいで推移しています。類似団体と比較して効率的な施設利用ができていると言えます。
　⑧有収率については、前年度に比べ微減したものの、大口径の基幹管路の更新が進んでいることもあり、類似団体に比べても高い水準にあります。</t>
    <rPh sb="2" eb="4">
      <t>ケイジョウ</t>
    </rPh>
    <rPh sb="4" eb="6">
      <t>シュウシ</t>
    </rPh>
    <rPh sb="6" eb="8">
      <t>ヒリツ</t>
    </rPh>
    <rPh sb="8" eb="9">
      <t>オヨ</t>
    </rPh>
    <rPh sb="18" eb="20">
      <t>ヘイセイ</t>
    </rPh>
    <rPh sb="22" eb="24">
      <t>ネンド</t>
    </rPh>
    <rPh sb="43" eb="44">
      <t>トモナ</t>
    </rPh>
    <rPh sb="80" eb="82">
      <t>ネンド</t>
    </rPh>
    <rPh sb="82" eb="84">
      <t>イコウ</t>
    </rPh>
    <rPh sb="85" eb="87">
      <t>カイゼン</t>
    </rPh>
    <rPh sb="89" eb="91">
      <t>ルイジ</t>
    </rPh>
    <rPh sb="91" eb="93">
      <t>ダンタイ</t>
    </rPh>
    <rPh sb="94" eb="97">
      <t>ヘイキンチ</t>
    </rPh>
    <rPh sb="98" eb="100">
      <t>ウワマワ</t>
    </rPh>
    <rPh sb="106" eb="107">
      <t>クワ</t>
    </rPh>
    <rPh sb="110" eb="112">
      <t>ルイセキ</t>
    </rPh>
    <rPh sb="112" eb="115">
      <t>ケッソンキン</t>
    </rPh>
    <rPh sb="115" eb="117">
      <t>ヒリツ</t>
    </rPh>
    <rPh sb="119" eb="121">
      <t>ルイセキ</t>
    </rPh>
    <rPh sb="121" eb="124">
      <t>ケッソンキン</t>
    </rPh>
    <rPh sb="125" eb="127">
      <t>ハッセイ</t>
    </rPh>
    <rPh sb="139" eb="141">
      <t>イジ</t>
    </rPh>
    <rPh sb="148" eb="149">
      <t>アワ</t>
    </rPh>
    <rPh sb="152" eb="154">
      <t>ケイエイ</t>
    </rPh>
    <rPh sb="155" eb="157">
      <t>ケンゼン</t>
    </rPh>
    <rPh sb="161" eb="162">
      <t>イ</t>
    </rPh>
    <rPh sb="169" eb="171">
      <t>リュウドウ</t>
    </rPh>
    <rPh sb="171" eb="173">
      <t>ヒリツ</t>
    </rPh>
    <rPh sb="175" eb="177">
      <t>ルイジ</t>
    </rPh>
    <rPh sb="177" eb="179">
      <t>ダンタイ</t>
    </rPh>
    <rPh sb="180" eb="181">
      <t>クラ</t>
    </rPh>
    <rPh sb="183" eb="184">
      <t>ヒク</t>
    </rPh>
    <rPh sb="185" eb="187">
      <t>スイジュン</t>
    </rPh>
    <rPh sb="209" eb="211">
      <t>シハラ</t>
    </rPh>
    <rPh sb="212" eb="214">
      <t>ノウリョク</t>
    </rPh>
    <rPh sb="215" eb="217">
      <t>モンダイ</t>
    </rPh>
    <rPh sb="224" eb="227">
      <t>テイスイジュン</t>
    </rPh>
    <rPh sb="228" eb="229">
      <t>オモ</t>
    </rPh>
    <rPh sb="230" eb="232">
      <t>ヨウイン</t>
    </rPh>
    <rPh sb="236" eb="238">
      <t>ケンセツ</t>
    </rPh>
    <rPh sb="238" eb="239">
      <t>オヨ</t>
    </rPh>
    <rPh sb="240" eb="242">
      <t>オウキュウ</t>
    </rPh>
    <rPh sb="242" eb="245">
      <t>キュウスイセン</t>
    </rPh>
    <rPh sb="245" eb="247">
      <t>セイビ</t>
    </rPh>
    <rPh sb="249" eb="251">
      <t>トウシ</t>
    </rPh>
    <rPh sb="254" eb="256">
      <t>ヨキン</t>
    </rPh>
    <rPh sb="257" eb="259">
      <t>ゲンショウ</t>
    </rPh>
    <rPh sb="267" eb="269">
      <t>ジョジョ</t>
    </rPh>
    <rPh sb="270" eb="272">
      <t>カイフク</t>
    </rPh>
    <rPh sb="281" eb="283">
      <t>キギョウ</t>
    </rPh>
    <rPh sb="283" eb="284">
      <t>サイ</t>
    </rPh>
    <rPh sb="284" eb="286">
      <t>ザンダカ</t>
    </rPh>
    <rPh sb="286" eb="287">
      <t>タイ</t>
    </rPh>
    <rPh sb="287" eb="289">
      <t>キュウスイ</t>
    </rPh>
    <rPh sb="289" eb="291">
      <t>シュウエキ</t>
    </rPh>
    <rPh sb="291" eb="293">
      <t>ヒリツ</t>
    </rPh>
    <rPh sb="295" eb="297">
      <t>ヘイセイ</t>
    </rPh>
    <rPh sb="299" eb="301">
      <t>ネンド</t>
    </rPh>
    <rPh sb="301" eb="303">
      <t>イコウ</t>
    </rPh>
    <rPh sb="304" eb="305">
      <t>アラ</t>
    </rPh>
    <rPh sb="307" eb="309">
      <t>カリイ</t>
    </rPh>
    <rPh sb="311" eb="312">
      <t>オコナ</t>
    </rPh>
    <rPh sb="320" eb="322">
      <t>ザンダカ</t>
    </rPh>
    <rPh sb="323" eb="325">
      <t>ゲンショウ</t>
    </rPh>
    <rPh sb="326" eb="327">
      <t>ツヅ</t>
    </rPh>
    <rPh sb="333" eb="335">
      <t>コンゴ</t>
    </rPh>
    <rPh sb="336" eb="339">
      <t>ケイカクテキ</t>
    </rPh>
    <rPh sb="340" eb="342">
      <t>シセツ</t>
    </rPh>
    <rPh sb="342" eb="344">
      <t>コウシン</t>
    </rPh>
    <rPh sb="344" eb="345">
      <t>トウ</t>
    </rPh>
    <rPh sb="350" eb="351">
      <t>カ</t>
    </rPh>
    <rPh sb="352" eb="353">
      <t>イ</t>
    </rPh>
    <rPh sb="355" eb="357">
      <t>シヤ</t>
    </rPh>
    <rPh sb="358" eb="359">
      <t>イ</t>
    </rPh>
    <rPh sb="364" eb="365">
      <t>オコナ</t>
    </rPh>
    <rPh sb="372" eb="374">
      <t>キュウスイ</t>
    </rPh>
    <rPh sb="374" eb="376">
      <t>ゲンカ</t>
    </rPh>
    <rPh sb="383" eb="384">
      <t>タカ</t>
    </rPh>
    <rPh sb="391" eb="393">
      <t>ヒゴロ</t>
    </rPh>
    <rPh sb="405" eb="407">
      <t>ルイジ</t>
    </rPh>
    <rPh sb="407" eb="409">
      <t>ダンタイ</t>
    </rPh>
    <rPh sb="410" eb="411">
      <t>クラ</t>
    </rPh>
    <rPh sb="414" eb="417">
      <t>ケイゾクテキ</t>
    </rPh>
    <rPh sb="418" eb="419">
      <t>ヒク</t>
    </rPh>
    <rPh sb="420" eb="422">
      <t>スイジュン</t>
    </rPh>
    <rPh sb="423" eb="425">
      <t>イジ</t>
    </rPh>
    <rPh sb="434" eb="436">
      <t>シセツ</t>
    </rPh>
    <rPh sb="436" eb="439">
      <t>リヨウリツ</t>
    </rPh>
    <rPh sb="441" eb="444">
      <t>コウスイジュン</t>
    </rPh>
    <rPh sb="447" eb="448">
      <t>ヨコ</t>
    </rPh>
    <rPh sb="451" eb="453">
      <t>スイイ</t>
    </rPh>
    <rPh sb="459" eb="461">
      <t>ルイジ</t>
    </rPh>
    <rPh sb="461" eb="463">
      <t>ダンタイ</t>
    </rPh>
    <rPh sb="464" eb="466">
      <t>ヒカク</t>
    </rPh>
    <rPh sb="468" eb="471">
      <t>コウリツテキ</t>
    </rPh>
    <rPh sb="472" eb="474">
      <t>シセツ</t>
    </rPh>
    <rPh sb="474" eb="476">
      <t>リヨウ</t>
    </rPh>
    <rPh sb="483" eb="484">
      <t>イ</t>
    </rPh>
    <rPh sb="491" eb="492">
      <t>ユウ</t>
    </rPh>
    <rPh sb="492" eb="493">
      <t>シュウ</t>
    </rPh>
    <rPh sb="493" eb="494">
      <t>リツ</t>
    </rPh>
    <rPh sb="506" eb="508">
      <t>ビゲン</t>
    </rPh>
    <rPh sb="514" eb="517">
      <t>ダイコウケイ</t>
    </rPh>
    <rPh sb="518" eb="520">
      <t>キカン</t>
    </rPh>
    <rPh sb="520" eb="522">
      <t>カンロ</t>
    </rPh>
    <rPh sb="523" eb="525">
      <t>コウシン</t>
    </rPh>
    <rPh sb="526" eb="527">
      <t>スス</t>
    </rPh>
    <rPh sb="537" eb="539">
      <t>ルイジ</t>
    </rPh>
    <rPh sb="539" eb="541">
      <t>ダンタイ</t>
    </rPh>
    <rPh sb="542" eb="543">
      <t>クラ</t>
    </rPh>
    <rPh sb="546" eb="547">
      <t>タカ</t>
    </rPh>
    <rPh sb="548" eb="550">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</si>
</sst>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0.59</c:v>
                </c:pt>
                <c:pt idx="2">
                  <c:v>0.27</c:v>
                </c:pt>
                <c:pt idx="3">
                  <c:v>0.26</c:v>
                </c:pt>
                <c:pt idx="4">
                  <c:v>0.28999999999999998</c:v>
                </c:pt>
              </c:numCache>
            </c:numRef>
          </c:val>
          <c:extLst>
            <c:ext xmlns:c16="http://schemas.microsoft.com/office/drawing/2014/chart" uri="{C3380CC4-5D6E-409C-BE32-E72D297353CC}">
              <c16:uniqueId val="{00000000-CE63-4EEF-BA33-E68E827BE5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E63-4EEF-BA33-E68E827BE5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75.84</c:v>
                </c:pt>
                <c:pt idx="1">
                  <c:v>76.459999999999994</c:v>
                </c:pt>
                <c:pt idx="2">
                  <c:v>76.95</c:v>
                </c:pt>
                <c:pt idx="3">
                  <c:v>77.22</c:v>
                </c:pt>
                <c:pt idx="4">
                  <c:v>77.11</c:v>
                </c:pt>
              </c:numCache>
            </c:numRef>
          </c:val>
          <c:extLst>
            <c:ext xmlns:c16="http://schemas.microsoft.com/office/drawing/2014/chart" uri="{C3380CC4-5D6E-409C-BE32-E72D297353CC}">
              <c16:uniqueId val="{00000000-3DDB-44F2-86EA-9FC83F0504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3DDB-44F2-86EA-9FC83F0504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93.81</c:v>
                </c:pt>
                <c:pt idx="1">
                  <c:v>94.09</c:v>
                </c:pt>
                <c:pt idx="2">
                  <c:v>93.83</c:v>
                </c:pt>
                <c:pt idx="3">
                  <c:v>93.59</c:v>
                </c:pt>
                <c:pt idx="4">
                  <c:v>93.48</c:v>
                </c:pt>
              </c:numCache>
            </c:numRef>
          </c:val>
          <c:extLst>
            <c:ext xmlns:c16="http://schemas.microsoft.com/office/drawing/2014/chart" uri="{C3380CC4-5D6E-409C-BE32-E72D297353CC}">
              <c16:uniqueId val="{00000000-9290-4CBD-AA5F-A78803E1E2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9290-4CBD-AA5F-A78803E1E2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111.54</c:v>
                </c:pt>
                <c:pt idx="1">
                  <c:v>115.51</c:v>
                </c:pt>
                <c:pt idx="2">
                  <c:v>117.4</c:v>
                </c:pt>
                <c:pt idx="3">
                  <c:v>118.74</c:v>
                </c:pt>
                <c:pt idx="4">
                  <c:v>117.06</c:v>
                </c:pt>
              </c:numCache>
            </c:numRef>
          </c:val>
          <c:extLst>
            <c:ext xmlns:c16="http://schemas.microsoft.com/office/drawing/2014/chart" uri="{C3380CC4-5D6E-409C-BE32-E72D297353CC}">
              <c16:uniqueId val="{00000000-558A-4E10-A050-FBB8BE2604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558A-4E10-A050-FBB8BE2604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45.51</c:v>
                </c:pt>
                <c:pt idx="1">
                  <c:v>46.47</c:v>
                </c:pt>
                <c:pt idx="2">
                  <c:v>47.57</c:v>
                </c:pt>
                <c:pt idx="3">
                  <c:v>46.79</c:v>
                </c:pt>
                <c:pt idx="4">
                  <c:v>48.11</c:v>
                </c:pt>
              </c:numCache>
            </c:numRef>
          </c:val>
          <c:extLst>
            <c:ext xmlns:c16="http://schemas.microsoft.com/office/drawing/2014/chart" uri="{C3380CC4-5D6E-409C-BE32-E72D297353CC}">
              <c16:uniqueId val="{00000000-95E6-4CAC-8F84-764711F6C7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95E6-4CAC-8F84-764711F6C7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3.42</c:v>
                </c:pt>
                <c:pt idx="1">
                  <c:v>3.59</c:v>
                </c:pt>
                <c:pt idx="2">
                  <c:v>3.92</c:v>
                </c:pt>
                <c:pt idx="3">
                  <c:v>4.43</c:v>
                </c:pt>
                <c:pt idx="4">
                  <c:v>5.91</c:v>
                </c:pt>
              </c:numCache>
            </c:numRef>
          </c:val>
          <c:extLst>
            <c:ext xmlns:c16="http://schemas.microsoft.com/office/drawing/2014/chart" uri="{C3380CC4-5D6E-409C-BE32-E72D297353CC}">
              <c16:uniqueId val="{00000000-B07C-44F1-BC55-1A4DC1EE65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B07C-44F1-BC55-1A4DC1EE65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7-4693-B9B4-E7C79974AA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5A47-4693-B9B4-E7C79974AA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229.89</c:v>
                </c:pt>
                <c:pt idx="1">
                  <c:v>208.86</c:v>
                </c:pt>
                <c:pt idx="2">
                  <c:v>177.24</c:v>
                </c:pt>
                <c:pt idx="3">
                  <c:v>228.08</c:v>
                </c:pt>
                <c:pt idx="4">
                  <c:v>282.64</c:v>
                </c:pt>
              </c:numCache>
            </c:numRef>
          </c:val>
          <c:extLst>
            <c:ext xmlns:c16="http://schemas.microsoft.com/office/drawing/2014/chart" uri="{C3380CC4-5D6E-409C-BE32-E72D297353CC}">
              <c16:uniqueId val="{00000000-9D7D-4B45-87A9-7B179166ED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D7D-4B45-87A9-7B179166ED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51.44</c:v>
                </c:pt>
                <c:pt idx="1">
                  <c:v>45.14</c:v>
                </c:pt>
                <c:pt idx="2">
                  <c:v>39.42</c:v>
                </c:pt>
                <c:pt idx="3">
                  <c:v>33.57</c:v>
                </c:pt>
                <c:pt idx="4">
                  <c:v>28.04</c:v>
                </c:pt>
              </c:numCache>
            </c:numRef>
          </c:val>
          <c:extLst>
            <c:ext xmlns:c16="http://schemas.microsoft.com/office/drawing/2014/chart" uri="{C3380CC4-5D6E-409C-BE32-E72D297353CC}">
              <c16:uniqueId val="{00000000-D939-4853-8C69-EA92D762EF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D939-4853-8C69-EA92D762EF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106.64</c:v>
                </c:pt>
                <c:pt idx="1">
                  <c:v>110.19</c:v>
                </c:pt>
                <c:pt idx="2">
                  <c:v>110.28</c:v>
                </c:pt>
                <c:pt idx="3">
                  <c:v>113.88</c:v>
                </c:pt>
                <c:pt idx="4">
                  <c:v>110.98</c:v>
                </c:pt>
              </c:numCache>
            </c:numRef>
          </c:val>
          <c:extLst>
            <c:ext xmlns:c16="http://schemas.microsoft.com/office/drawing/2014/chart" uri="{C3380CC4-5D6E-409C-BE32-E72D297353CC}">
              <c16:uniqueId val="{00000000-C735-4E16-AEEF-B25DD05FC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C735-4E16-AEEF-B25DD05FC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122.83</c:v>
                </c:pt>
                <c:pt idx="1">
                  <c:v>119.35</c:v>
                </c:pt>
                <c:pt idx="2">
                  <c:v>119.27</c:v>
                </c:pt>
                <c:pt idx="3">
                  <c:v>116.52</c:v>
                </c:pt>
                <c:pt idx="4">
                  <c:v>118.93</c:v>
                </c:pt>
              </c:numCache>
            </c:numRef>
          </c:val>
          <c:extLst>
            <c:ext xmlns:c16="http://schemas.microsoft.com/office/drawing/2014/chart" uri="{C3380CC4-5D6E-409C-BE32-E72D297353CC}">
              <c16:uniqueId val="{00000000-F786-4FA4-9444-C1FF8DA768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F786-4FA4-9444-C1FF8DA768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愛知県　半田市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120078</v>
      </c>
      <c r="AM8" s="74"/>
      <c r="AN8" s="74"/>
      <c r="AO8" s="74"/>
      <c r="AP8" s="74"/>
      <c r="AQ8" s="74"/>
      <c r="AR8" s="74"/>
      <c r="AS8" s="74"/>
      <c r="AT8" s="70">
        <f>データ!$S$6</f>
        <v>47.42</v>
      </c>
      <c r="AU8" s="71"/>
      <c r="AV8" s="71"/>
      <c r="AW8" s="71"/>
      <c r="AX8" s="71"/>
      <c r="AY8" s="71"/>
      <c r="AZ8" s="71"/>
      <c r="BA8" s="71"/>
      <c r="BB8" s="73">
        <f>データ!$T$6</f>
        <v>2532.2199999999998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c r="A10" s="2"/>
      <c r="B10" s="70" t="str">
        <f>データ!$N$6</f>
        <v>-</v>
      </c>
      <c r="C10" s="71"/>
      <c r="D10" s="71"/>
      <c r="E10" s="71"/>
      <c r="F10" s="71"/>
      <c r="G10" s="71"/>
      <c r="H10" s="71"/>
      <c r="I10" s="70">
        <f>データ!$O$6</f>
        <v>92.94</v>
      </c>
      <c r="J10" s="71"/>
      <c r="K10" s="71"/>
      <c r="L10" s="71"/>
      <c r="M10" s="71"/>
      <c r="N10" s="71"/>
      <c r="O10" s="72"/>
      <c r="P10" s="73">
        <f>データ!$P$6</f>
        <v>99.39</v>
      </c>
      <c r="Q10" s="73"/>
      <c r="R10" s="73"/>
      <c r="S10" s="73"/>
      <c r="T10" s="73"/>
      <c r="U10" s="73"/>
      <c r="V10" s="73"/>
      <c r="W10" s="74">
        <f>データ!$Q$6</f>
        <v>1930</v>
      </c>
      <c r="X10" s="74"/>
      <c r="Y10" s="74"/>
      <c r="Z10" s="74"/>
      <c r="AA10" s="74"/>
      <c r="AB10" s="74"/>
      <c r="AC10" s="74"/>
      <c r="AD10" s="2"/>
      <c r="AE10" s="2"/>
      <c r="AF10" s="2"/>
      <c r="AG10" s="2"/>
      <c r="AH10" s="4"/>
      <c r="AI10" s="4"/>
      <c r="AJ10" s="4"/>
      <c r="AK10" s="4"/>
      <c r="AL10" s="74">
        <f>データ!$U$6</f>
        <v>119154</v>
      </c>
      <c r="AM10" s="74"/>
      <c r="AN10" s="74"/>
      <c r="AO10" s="74"/>
      <c r="AP10" s="74"/>
      <c r="AQ10" s="74"/>
      <c r="AR10" s="74"/>
      <c r="AS10" s="74"/>
      <c r="AT10" s="70">
        <f>データ!$V$6</f>
        <v>47.24</v>
      </c>
      <c r="AU10" s="71"/>
      <c r="AV10" s="71"/>
      <c r="AW10" s="71"/>
      <c r="AX10" s="71"/>
      <c r="AY10" s="71"/>
      <c r="AZ10" s="71"/>
      <c r="BA10" s="71"/>
      <c r="BB10" s="73">
        <f>データ!$W$6</f>
        <v>2522.31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XJg7RTDY8LxthbuiJU3wzT2UysO2xSr6Oq1srRqtVnQJkjN/TBuR2YcojLfr/Y+cb9NNUEMlfl1N4BtUrjTQw==" saltValue="YMbBHZovSsLYQktwk5q8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45:BZ46"/>
    <mergeCell ref="BL47:BZ63"/>
    <mergeCell ref="B60:BJ61"/>
    <mergeCell ref="BL16:BZ44"/>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92.94</v>
      </c>
      <c r="P6" s="35">
        <f t="shared" si="3"/>
        <v>99.39</v>
      </c>
      <c r="Q6" s="35">
        <f t="shared" si="3"/>
        <v>1930</v>
      </c>
      <c r="R6" s="35">
        <f t="shared" si="3"/>
        <v>120078</v>
      </c>
      <c r="S6" s="35">
        <f t="shared" si="3"/>
        <v>47.42</v>
      </c>
      <c r="T6" s="35">
        <f t="shared" si="3"/>
        <v>2532.2199999999998</v>
      </c>
      <c r="U6" s="35">
        <f t="shared" si="3"/>
        <v>119154</v>
      </c>
      <c r="V6" s="35">
        <f t="shared" si="3"/>
        <v>47.24</v>
      </c>
      <c r="W6" s="35">
        <f t="shared" si="3"/>
        <v>2522.31</v>
      </c>
      <c r="X6" s="36">
        <f>IF(X7="",NA(),X7)</f>
        <v>111.54</v>
      </c>
      <c r="Y6" s="36">
        <f t="shared" ref="Y6:AG6" si="4">IF(Y7="",NA(),Y7)</f>
        <v>115.51</v>
      </c>
      <c r="Z6" s="36">
        <f t="shared" si="4"/>
        <v>117.4</v>
      </c>
      <c r="AA6" s="36">
        <f t="shared" si="4"/>
        <v>118.74</v>
      </c>
      <c r="AB6" s="36">
        <f t="shared" si="4"/>
        <v>117.06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229.89</v>
      </c>
      <c r="AU6" s="36">
        <f t="shared" ref="AU6:BC6" si="6">IF(AU7="",NA(),AU7)</f>
        <v>208.86</v>
      </c>
      <c r="AV6" s="36">
        <f t="shared" si="6"/>
        <v>177.24</v>
      </c>
      <c r="AW6" s="36">
        <f t="shared" si="6"/>
        <v>228.08</v>
      </c>
      <c r="AX6" s="36">
        <f t="shared" si="6"/>
        <v>282.64</v>
      </c>
      <c r="AY6" s="36">
        <f t="shared" si="6"/>
        <v>352.05</v>
      </c>
      <c r="AZ6" s="36">
        <f t="shared" si="6"/>
        <v>349.04</v>
      </c>
      <c r="BA6" s="36">
        <f t="shared" si="6"/>
        <v>337.49</v>
      </c>
      <c r="BB6" s="36">
        <f t="shared" si="6"/>
        <v>335.6</v>
      </c>
      <c r="BC6" s="36">
        <f t="shared" si="6"/>
        <v>358.91</v>
      </c>
      <c r="BD6" s="35" t="str">
        <f>IF(BD7="","",IF(BD7="-","【-】","【"&amp;SUBSTITUTE(TEXT(BD7,"#,##0.00"),"-","△")&amp;"】"))</f>
        <v>【264.97】</v>
      </c>
      <c r="BE6" s="36">
        <f>IF(BE7="",NA(),BE7)</f>
        <v>51.44</v>
      </c>
      <c r="BF6" s="36">
        <f t="shared" ref="BF6:BN6" si="7">IF(BF7="",NA(),BF7)</f>
        <v>45.14</v>
      </c>
      <c r="BG6" s="36">
        <f t="shared" si="7"/>
        <v>39.42</v>
      </c>
      <c r="BH6" s="36">
        <f t="shared" si="7"/>
        <v>33.57</v>
      </c>
      <c r="BI6" s="36">
        <f t="shared" si="7"/>
        <v>28.04</v>
      </c>
      <c r="BJ6" s="36">
        <f t="shared" si="7"/>
        <v>250.76</v>
      </c>
      <c r="BK6" s="36">
        <f t="shared" si="7"/>
        <v>254.54</v>
      </c>
      <c r="BL6" s="36">
        <f t="shared" si="7"/>
        <v>265.92</v>
      </c>
      <c r="BM6" s="36">
        <f t="shared" si="7"/>
        <v>258.26</v>
      </c>
      <c r="BN6" s="36">
        <f t="shared" si="7"/>
        <v>247.27</v>
      </c>
      <c r="BO6" s="35" t="str">
        <f>IF(BO7="","",IF(BO7="-","【-】","【"&amp;SUBSTITUTE(TEXT(BO7,"#,##0.00"),"-","△")&amp;"】"))</f>
        <v>【266.61】</v>
      </c>
      <c r="BP6" s="36">
        <f>IF(BP7="",NA(),BP7)</f>
        <v>106.64</v>
      </c>
      <c r="BQ6" s="36">
        <f t="shared" ref="BQ6:BY6" si="8">IF(BQ7="",NA(),BQ7)</f>
        <v>110.19</v>
      </c>
      <c r="BR6" s="36">
        <f t="shared" si="8"/>
        <v>110.28</v>
      </c>
      <c r="BS6" s="36">
        <f t="shared" si="8"/>
        <v>113.88</v>
      </c>
      <c r="BT6" s="36">
        <f t="shared" si="8"/>
        <v>110.98</v>
      </c>
      <c r="BU6" s="36">
        <f t="shared" si="8"/>
        <v>106.69</v>
      </c>
      <c r="BV6" s="36">
        <f t="shared" si="8"/>
        <v>106.52</v>
      </c>
      <c r="BW6" s="36">
        <f t="shared" si="8"/>
        <v>105.86</v>
      </c>
      <c r="BX6" s="36">
        <f t="shared" si="8"/>
        <v>106.07</v>
      </c>
      <c r="BY6" s="36">
        <f t="shared" si="8"/>
        <v>105.34</v>
      </c>
      <c r="BZ6" s="35" t="str">
        <f>IF(BZ7="","",IF(BZ7="-","【-】","【"&amp;SUBSTITUTE(TEXT(BZ7,"#,##0.00"),"-","△")&amp;"】"))</f>
        <v>【103.24】</v>
      </c>
      <c r="CA6" s="36">
        <f>IF(CA7="",NA(),CA7)</f>
        <v>122.83</v>
      </c>
      <c r="CB6" s="36">
        <f t="shared" ref="CB6:CJ6" si="9">IF(CB7="",NA(),CB7)</f>
        <v>119.35</v>
      </c>
      <c r="CC6" s="36">
        <f t="shared" si="9"/>
        <v>119.27</v>
      </c>
      <c r="CD6" s="36">
        <f t="shared" si="9"/>
        <v>116.52</v>
      </c>
      <c r="CE6" s="36">
        <f t="shared" si="9"/>
        <v>118.93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75.84</v>
      </c>
      <c r="CM6" s="36">
        <f t="shared" ref="CM6:CU6" si="10">IF(CM7="",NA(),CM7)</f>
        <v>76.459999999999994</v>
      </c>
      <c r="CN6" s="36">
        <f t="shared" si="10"/>
        <v>76.95</v>
      </c>
      <c r="CO6" s="36">
        <f t="shared" si="10"/>
        <v>77.22</v>
      </c>
      <c r="CP6" s="36">
        <f t="shared" si="10"/>
        <v>77.11</v>
      </c>
      <c r="CQ6" s="36">
        <f t="shared" si="10"/>
        <v>62.26</v>
      </c>
      <c r="CR6" s="36">
        <f t="shared" si="10"/>
        <v>62.1</v>
      </c>
      <c r="CS6" s="36">
        <f t="shared" si="10"/>
        <v>62.38</v>
      </c>
      <c r="CT6" s="36">
        <f t="shared" si="10"/>
        <v>62.83</v>
      </c>
      <c r="CU6" s="36">
        <f t="shared" si="10"/>
        <v>62.05</v>
      </c>
      <c r="CV6" s="35" t="str">
        <f>IF(CV7="","",IF(CV7="-","【-】","【"&amp;SUBSTITUTE(TEXT(CV7,"#,##0.00"),"-","△")&amp;"】"))</f>
        <v>【60.00】</v>
      </c>
      <c r="CW6" s="36">
        <f>IF(CW7="",NA(),CW7)</f>
        <v>93.81</v>
      </c>
      <c r="CX6" s="36">
        <f t="shared" ref="CX6:DF6" si="11">IF(CX7="",NA(),CX7)</f>
        <v>94.09</v>
      </c>
      <c r="CY6" s="36">
        <f t="shared" si="11"/>
        <v>93.83</v>
      </c>
      <c r="CZ6" s="36">
        <f t="shared" si="11"/>
        <v>93.59</v>
      </c>
      <c r="DA6" s="36">
        <f t="shared" si="11"/>
        <v>93.48</v>
      </c>
      <c r="DB6" s="36">
        <f t="shared" si="11"/>
        <v>89.5</v>
      </c>
      <c r="DC6" s="36">
        <f t="shared" si="11"/>
        <v>89.52</v>
      </c>
      <c r="DD6" s="36">
        <f t="shared" si="11"/>
        <v>89.17</v>
      </c>
      <c r="DE6" s="36">
        <f t="shared" si="11"/>
        <v>88.86</v>
      </c>
      <c r="DF6" s="36">
        <f t="shared" si="11"/>
        <v>89.11</v>
      </c>
      <c r="DG6" s="35" t="str">
        <f>IF(DG7="","",IF(DG7="-","【-】","【"&amp;SUBSTITUTE(TEXT(DG7,"#,##0.00"),"-","△")&amp;"】"))</f>
        <v>【89.80】</v>
      </c>
      <c r="DH6" s="36">
        <f>IF(DH7="",NA(),DH7)</f>
        <v>45.51</v>
      </c>
      <c r="DI6" s="36">
        <f t="shared" ref="DI6:DQ6" si="12">IF(DI7="",NA(),DI7)</f>
        <v>46.47</v>
      </c>
      <c r="DJ6" s="36">
        <f t="shared" si="12"/>
        <v>47.57</v>
      </c>
      <c r="DK6" s="36">
        <f t="shared" si="12"/>
        <v>46.79</v>
      </c>
      <c r="DL6" s="36">
        <f t="shared" si="12"/>
        <v>48.11</v>
      </c>
      <c r="DM6" s="36">
        <f t="shared" si="12"/>
        <v>45.89</v>
      </c>
      <c r="DN6" s="36">
        <f t="shared" si="12"/>
        <v>46.58</v>
      </c>
      <c r="DO6" s="36">
        <f t="shared" si="12"/>
        <v>46.99</v>
      </c>
      <c r="DP6" s="36">
        <f t="shared" si="12"/>
        <v>47.89</v>
      </c>
      <c r="DQ6" s="36">
        <f t="shared" si="12"/>
        <v>48.69</v>
      </c>
      <c r="DR6" s="35" t="str">
        <f>IF(DR7="","",IF(DR7="-","【-】","【"&amp;SUBSTITUTE(TEXT(DR7,"#,##0.00"),"-","△")&amp;"】"))</f>
        <v>【49.59】</v>
      </c>
      <c r="DS6" s="36">
        <f>IF(DS7="",NA(),DS7)</f>
        <v>3.42</v>
      </c>
      <c r="DT6" s="36">
        <f t="shared" ref="DT6:EB6" si="13">IF(DT7="",NA(),DT7)</f>
        <v>3.59</v>
      </c>
      <c r="DU6" s="36">
        <f t="shared" si="13"/>
        <v>3.92</v>
      </c>
      <c r="DV6" s="36">
        <f t="shared" si="13"/>
        <v>4.43</v>
      </c>
      <c r="DW6" s="36">
        <f t="shared" si="13"/>
        <v>5.91</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0.61</v>
      </c>
      <c r="EE6" s="36">
        <f t="shared" ref="EE6:EM6" si="14">IF(EE7="",NA(),EE7)</f>
        <v>0.59</v>
      </c>
      <c r="EF6" s="36">
        <f t="shared" si="14"/>
        <v>0.27</v>
      </c>
      <c r="EG6" s="36">
        <f t="shared" si="14"/>
        <v>0.26</v>
      </c>
      <c r="EH6" s="36">
        <f t="shared" si="14"/>
        <v>0.28999999999999998</v>
      </c>
      <c r="EI6" s="36">
        <f t="shared" si="14"/>
        <v>0.95</v>
      </c>
      <c r="EJ6" s="36">
        <f t="shared" si="14"/>
        <v>0.74</v>
      </c>
      <c r="EK6" s="36">
        <f t="shared" si="14"/>
        <v>0.74</v>
      </c>
      <c r="EL6" s="36">
        <f t="shared" si="14"/>
        <v>0.72</v>
      </c>
      <c r="EM6" s="36">
        <f t="shared" si="14"/>
        <v>0.66</v>
      </c>
      <c r="EN6" s="35" t="str">
        <f>IF(EN7="","",IF(EN7="-","【-】","【"&amp;SUBSTITUTE(TEXT(EN7,"#,##0.00"),"-","△")&amp;"】"))</f>
        <v>【0.68】</v>
      </c>
    </row>
    <row r="7" spans="1:144" s="37" customFormat="1">
      <c r="A7" s="29"/>
      <c r="B7" s="38">
        <v>2019</v>
      </c>
      <c r="C7" s="38">
        <v>232050</v>
      </c>
      <c r="D7" s="38">
        <v>46</v>
      </c>
      <c r="E7" s="38">
        <v>1</v>
      </c>
      <c r="F7" s="38">
        <v>0</v>
      </c>
      <c r="G7" s="38">
        <v>1</v>
      </c>
      <c r="H7" s="38" t="s">
        <v>93</v>
      </c>
      <c r="I7" s="38" t="s">
        <v>94</v>
      </c>
      <c r="J7" s="38" t="s">
        <v>95</v>
      </c>
      <c r="K7" s="38" t="s">
        <v>96</v>
      </c>
      <c r="L7" s="38" t="s">
        <v>97</v>
      </c>
      <c r="M7" s="38" t="s">
        <v>98</v>
      </c>
      <c r="N7" s="39" t="s">
        <v>99</v>
      </c>
      <c r="O7" s="39">
        <v>92.94</v>
      </c>
      <c r="P7" s="39">
        <v>99.39</v>
      </c>
      <c r="Q7" s="39">
        <v>1930</v>
      </c>
      <c r="R7" s="39">
        <v>120078</v>
      </c>
      <c r="S7" s="39">
        <v>47.42</v>
      </c>
      <c r="T7" s="39">
        <v>2532.2199999999998</v>
      </c>
      <c r="U7" s="39">
        <v>119154</v>
      </c>
      <c r="V7" s="39">
        <v>47.24</v>
      </c>
      <c r="W7" s="39">
        <v>2522.31</v>
      </c>
      <c r="X7" s="39">
        <v>111.54</v>
      </c>
      <c r="Y7" s="39">
        <v>115.51</v>
      </c>
      <c r="Z7" s="39">
        <v>117.4</v>
      </c>
      <c r="AA7" s="39">
        <v>118.74</v>
      </c>
      <c r="AB7" s="39">
        <v>117.06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229.89</v>
      </c>
      <c r="AU7" s="39">
        <v>208.86</v>
      </c>
      <c r="AV7" s="39">
        <v>177.24</v>
      </c>
      <c r="AW7" s="39">
        <v>228.08</v>
      </c>
      <c r="AX7" s="39">
        <v>282.64</v>
      </c>
      <c r="AY7" s="39">
        <v>352.05</v>
      </c>
      <c r="AZ7" s="39">
        <v>349.04</v>
      </c>
      <c r="BA7" s="39">
        <v>337.49</v>
      </c>
      <c r="BB7" s="39">
        <v>335.6</v>
      </c>
      <c r="BC7" s="39">
        <v>358.91</v>
      </c>
      <c r="BD7" s="39">
        <v>264.97000000000003</v>
      </c>
      <c r="BE7" s="39">
        <v>51.44</v>
      </c>
      <c r="BF7" s="39">
        <v>45.14</v>
      </c>
      <c r="BG7" s="39">
        <v>39.42</v>
      </c>
      <c r="BH7" s="39">
        <v>33.57</v>
      </c>
      <c r="BI7" s="39">
        <v>28.04</v>
      </c>
      <c r="BJ7" s="39">
        <v>250.76</v>
      </c>
      <c r="BK7" s="39">
        <v>254.54</v>
      </c>
      <c r="BL7" s="39">
        <v>265.92</v>
      </c>
      <c r="BM7" s="39">
        <v>258.26</v>
      </c>
      <c r="BN7" s="39">
        <v>247.27</v>
      </c>
      <c r="BO7" s="39">
        <v>266.61</v>
      </c>
      <c r="BP7" s="39">
        <v>106.64</v>
      </c>
      <c r="BQ7" s="39">
        <v>110.19</v>
      </c>
      <c r="BR7" s="39">
        <v>110.28</v>
      </c>
      <c r="BS7" s="39">
        <v>113.88</v>
      </c>
      <c r="BT7" s="39">
        <v>110.98</v>
      </c>
      <c r="BU7" s="39">
        <v>106.69</v>
      </c>
      <c r="BV7" s="39">
        <v>106.52</v>
      </c>
      <c r="BW7" s="39">
        <v>105.86</v>
      </c>
      <c r="BX7" s="39">
        <v>106.07</v>
      </c>
      <c r="BY7" s="39">
        <v>105.34</v>
      </c>
      <c r="BZ7" s="39">
        <v>103.24</v>
      </c>
      <c r="CA7" s="39">
        <v>122.83</v>
      </c>
      <c r="CB7" s="39">
        <v>119.35</v>
      </c>
      <c r="CC7" s="39">
        <v>119.27</v>
      </c>
      <c r="CD7" s="39">
        <v>116.52</v>
      </c>
      <c r="CE7" s="39">
        <v>118.93</v>
      </c>
      <c r="CF7" s="39">
        <v>154.91999999999999</v>
      </c>
      <c r="CG7" s="39">
        <v>155.80000000000001</v>
      </c>
      <c r="CH7" s="39">
        <v>158.58000000000001</v>
      </c>
      <c r="CI7" s="39">
        <v>159.22</v>
      </c>
      <c r="CJ7" s="39">
        <v>159.6</v>
      </c>
      <c r="CK7" s="39">
        <v>168.38</v>
      </c>
      <c r="CL7" s="39">
        <v>75.84</v>
      </c>
      <c r="CM7" s="39">
        <v>76.459999999999994</v>
      </c>
      <c r="CN7" s="39">
        <v>76.95</v>
      </c>
      <c r="CO7" s="39">
        <v>77.22</v>
      </c>
      <c r="CP7" s="39">
        <v>77.11</v>
      </c>
      <c r="CQ7" s="39">
        <v>62.26</v>
      </c>
      <c r="CR7" s="39">
        <v>62.1</v>
      </c>
      <c r="CS7" s="39">
        <v>62.38</v>
      </c>
      <c r="CT7" s="39">
        <v>62.83</v>
      </c>
      <c r="CU7" s="39">
        <v>62.05</v>
      </c>
      <c r="CV7" s="39">
        <v>60</v>
      </c>
      <c r="CW7" s="39">
        <v>93.81</v>
      </c>
      <c r="CX7" s="39">
        <v>94.09</v>
      </c>
      <c r="CY7" s="39">
        <v>93.83</v>
      </c>
      <c r="CZ7" s="39">
        <v>93.59</v>
      </c>
      <c r="DA7" s="39">
        <v>93.48</v>
      </c>
      <c r="DB7" s="39">
        <v>89.5</v>
      </c>
      <c r="DC7" s="39">
        <v>89.52</v>
      </c>
      <c r="DD7" s="39">
        <v>89.17</v>
      </c>
      <c r="DE7" s="39">
        <v>88.86</v>
      </c>
      <c r="DF7" s="39">
        <v>89.11</v>
      </c>
      <c r="DG7" s="39">
        <v>89.8</v>
      </c>
      <c r="DH7" s="39">
        <v>45.51</v>
      </c>
      <c r="DI7" s="39">
        <v>46.47</v>
      </c>
      <c r="DJ7" s="39">
        <v>47.57</v>
      </c>
      <c r="DK7" s="39">
        <v>46.79</v>
      </c>
      <c r="DL7" s="39">
        <v>48.11</v>
      </c>
      <c r="DM7" s="39">
        <v>45.89</v>
      </c>
      <c r="DN7" s="39">
        <v>46.58</v>
      </c>
      <c r="DO7" s="39">
        <v>46.99</v>
      </c>
      <c r="DP7" s="39">
        <v>47.89</v>
      </c>
      <c r="DQ7" s="39">
        <v>48.69</v>
      </c>
      <c r="DR7" s="39">
        <v>49.59</v>
      </c>
      <c r="DS7" s="39">
        <v>3.42</v>
      </c>
      <c r="DT7" s="39">
        <v>3.59</v>
      </c>
      <c r="DU7" s="39">
        <v>3.92</v>
      </c>
      <c r="DV7" s="39">
        <v>4.43</v>
      </c>
      <c r="DW7" s="39">
        <v>5.91</v>
      </c>
      <c r="DX7" s="39">
        <v>13.14</v>
      </c>
      <c r="DY7" s="39">
        <v>14.45</v>
      </c>
      <c r="DZ7" s="39">
        <v>15.83</v>
      </c>
      <c r="EA7" s="39">
        <v>16.899999999999999</v>
      </c>
      <c r="EB7" s="39">
        <v>18.260000000000002</v>
      </c>
      <c r="EC7" s="39">
        <v>19.440000000000001</v>
      </c>
      <c r="ED7" s="39">
        <v>0.61</v>
      </c>
      <c r="EE7" s="39">
        <v>0.59</v>
      </c>
      <c r="EF7" s="39">
        <v>0.27</v>
      </c>
      <c r="EG7" s="39">
        <v>0.26</v>
      </c>
      <c r="EH7" s="39">
        <v>0.28999999999999998</v>
      </c>
      <c r="EI7" s="39">
        <v>0.95</v>
      </c>
      <c r="EJ7" s="39">
        <v>0.74</v>
      </c>
      <c r="EK7" s="39">
        <v>0.74</v>
      </c>
      <c r="EL7" s="39">
        <v>0.72</v>
      </c>
      <c r="EM7" s="39">
        <v>0.66</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半田市</cp:lastModifiedBy>
  <cp:lastPrinted>2021-01-19T06:03:39Z</cp:lastPrinted>
  <dcterms:created xsi:type="dcterms:W3CDTF">2020-12-04T02:09:54Z</dcterms:created>
  <dcterms:modified xsi:type="dcterms:W3CDTF">2021-03-30T23:43:44Z</dcterms:modified>
  <cp:category/>
</cp:coreProperties>
</file>